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xr:revisionPtr revIDLastSave="0" documentId="8_{623D506C-4E15-4FB4-8B95-D0A36BDD3AF4}" xr6:coauthVersionLast="47" xr6:coauthVersionMax="47" xr10:uidLastSave="{00000000-0000-0000-0000-000000000000}"/>
  <bookViews>
    <workbookView xWindow="780" yWindow="780" windowWidth="17160" windowHeight="14205" xr2:uid="{00000000-000D-0000-FFFF-FFFF00000000}"/>
  </bookViews>
  <sheets>
    <sheet name="2024" sheetId="1" r:id="rId1"/>
    <sheet name="Lists" sheetId="4" state="hidden" r:id="rId2"/>
  </sheets>
  <definedNames>
    <definedName name="_xlnm._FilterDatabase" localSheetId="0" hidden="1">'2024'!$E$386:$E$389</definedName>
    <definedName name="all">#REF!</definedName>
    <definedName name="Annual">'2024'!$A$391</definedName>
    <definedName name="Assignment">Lists!$D$1:$D$4</definedName>
    <definedName name="Countries">Lists!$A$1:$A$5</definedName>
    <definedName name="Country">Lists!$A$1:$A$5</definedName>
    <definedName name="Countrylist">Lists!$A$1:$A$5</definedName>
    <definedName name="everything">#REF!</definedName>
    <definedName name="Family">Lists!$G$1:$G$3</definedName>
    <definedName name="January">'2024'!$A$13</definedName>
    <definedName name="June">'2024'!$A$170</definedName>
    <definedName name="LEGEND">#REF!</definedName>
    <definedName name="lEGENDS">#REF!</definedName>
    <definedName name="March">'2024'!$C$75</definedName>
    <definedName name="_xlnm.Print_Area" localSheetId="0">'2024'!$A$1:$F$403</definedName>
    <definedName name="_xlnm.Print_Titles" localSheetId="0">'2024'!$11:$11</definedName>
    <definedName name="September">'2024'!$A$265</definedName>
    <definedName name="STATE">#REF!</definedName>
    <definedName name="various">Lists!$A$1:$B$28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 l="1"/>
  <c r="A2" i="4"/>
  <c r="A1" i="4"/>
  <c r="E396" i="1"/>
  <c r="B396" i="1"/>
  <c r="E395" i="1"/>
  <c r="A395" i="1"/>
  <c r="E394" i="1"/>
  <c r="A394" i="1"/>
  <c r="B394" i="1" s="1"/>
  <c r="E393" i="1"/>
  <c r="E398" i="1" s="1"/>
  <c r="A393" i="1"/>
  <c r="B393" i="1" s="1"/>
  <c r="L392" i="1"/>
  <c r="H389" i="1"/>
  <c r="G389" i="1"/>
  <c r="H388" i="1"/>
  <c r="G388" i="1"/>
  <c r="H387" i="1"/>
  <c r="G387" i="1"/>
  <c r="H386" i="1"/>
  <c r="G386" i="1"/>
  <c r="H385" i="1"/>
  <c r="G385" i="1"/>
  <c r="H384" i="1"/>
  <c r="G384" i="1"/>
  <c r="H383" i="1"/>
  <c r="G383" i="1"/>
  <c r="H382" i="1"/>
  <c r="G382" i="1"/>
  <c r="H381" i="1"/>
  <c r="G381" i="1"/>
  <c r="H380" i="1"/>
  <c r="G380" i="1"/>
  <c r="L379" i="1"/>
  <c r="H379" i="1"/>
  <c r="G379" i="1"/>
  <c r="H378" i="1"/>
  <c r="G378" i="1"/>
  <c r="H377" i="1"/>
  <c r="G377" i="1"/>
  <c r="M376" i="1"/>
  <c r="L376" i="1"/>
  <c r="H376" i="1"/>
  <c r="G376" i="1"/>
  <c r="L375" i="1"/>
  <c r="H375" i="1"/>
  <c r="G375" i="1"/>
  <c r="H374" i="1"/>
  <c r="G374" i="1"/>
  <c r="H373" i="1"/>
  <c r="G373" i="1"/>
  <c r="H372" i="1"/>
  <c r="G372" i="1"/>
  <c r="H371" i="1"/>
  <c r="G371" i="1"/>
  <c r="H370" i="1"/>
  <c r="G370" i="1"/>
  <c r="H369" i="1"/>
  <c r="G369" i="1"/>
  <c r="H368" i="1"/>
  <c r="G368" i="1"/>
  <c r="H367" i="1"/>
  <c r="G367" i="1"/>
  <c r="H366" i="1"/>
  <c r="G366" i="1"/>
  <c r="H365" i="1"/>
  <c r="G365" i="1"/>
  <c r="H364" i="1"/>
  <c r="G364" i="1"/>
  <c r="H363" i="1"/>
  <c r="G363" i="1"/>
  <c r="H362" i="1"/>
  <c r="G362" i="1"/>
  <c r="M379" i="1" s="1"/>
  <c r="H361" i="1"/>
  <c r="G361" i="1"/>
  <c r="H360" i="1"/>
  <c r="G360" i="1"/>
  <c r="L377" i="1" s="1"/>
  <c r="H359" i="1"/>
  <c r="G359" i="1"/>
  <c r="H358" i="1"/>
  <c r="G358" i="1"/>
  <c r="H357" i="1"/>
  <c r="G357" i="1"/>
  <c r="H356" i="1"/>
  <c r="G356" i="1"/>
  <c r="H355" i="1"/>
  <c r="G355" i="1"/>
  <c r="H354" i="1"/>
  <c r="G354" i="1"/>
  <c r="H353" i="1"/>
  <c r="G353" i="1"/>
  <c r="H352" i="1"/>
  <c r="G352" i="1"/>
  <c r="H351" i="1"/>
  <c r="G351" i="1"/>
  <c r="H350" i="1"/>
  <c r="G350" i="1"/>
  <c r="H349" i="1"/>
  <c r="G349" i="1"/>
  <c r="H348" i="1"/>
  <c r="G348" i="1"/>
  <c r="H347" i="1"/>
  <c r="G347" i="1"/>
  <c r="M346" i="1"/>
  <c r="H346" i="1"/>
  <c r="G346" i="1"/>
  <c r="M345" i="1"/>
  <c r="H345" i="1"/>
  <c r="G345" i="1"/>
  <c r="L344" i="1"/>
  <c r="H344" i="1"/>
  <c r="G344" i="1"/>
  <c r="H343" i="1"/>
  <c r="G343" i="1"/>
  <c r="H342" i="1"/>
  <c r="G342" i="1"/>
  <c r="H341" i="1"/>
  <c r="G341" i="1"/>
  <c r="H340" i="1"/>
  <c r="G340" i="1"/>
  <c r="H339" i="1"/>
  <c r="G339" i="1"/>
  <c r="H338" i="1"/>
  <c r="G338" i="1"/>
  <c r="H337" i="1"/>
  <c r="G337" i="1"/>
  <c r="H336" i="1"/>
  <c r="G336" i="1"/>
  <c r="H335" i="1"/>
  <c r="G335" i="1"/>
  <c r="H334" i="1"/>
  <c r="G334" i="1"/>
  <c r="H333" i="1"/>
  <c r="G333" i="1"/>
  <c r="H332" i="1"/>
  <c r="G332" i="1"/>
  <c r="H331" i="1"/>
  <c r="G331" i="1"/>
  <c r="H330" i="1"/>
  <c r="G330" i="1"/>
  <c r="H329" i="1"/>
  <c r="G329" i="1"/>
  <c r="H328" i="1"/>
  <c r="G328" i="1"/>
  <c r="M348" i="1" s="1"/>
  <c r="H327" i="1"/>
  <c r="G327" i="1"/>
  <c r="H326" i="1"/>
  <c r="G326" i="1"/>
  <c r="H325" i="1"/>
  <c r="G325" i="1"/>
  <c r="H324" i="1"/>
  <c r="G324" i="1"/>
  <c r="H323" i="1"/>
  <c r="G323" i="1"/>
  <c r="H322" i="1"/>
  <c r="G322" i="1"/>
  <c r="H321" i="1"/>
  <c r="G321" i="1"/>
  <c r="H320" i="1"/>
  <c r="G320" i="1"/>
  <c r="H319" i="1"/>
  <c r="G319" i="1"/>
  <c r="H318" i="1"/>
  <c r="G318" i="1"/>
  <c r="H317" i="1"/>
  <c r="G317" i="1"/>
  <c r="L316" i="1"/>
  <c r="H316" i="1"/>
  <c r="G316" i="1"/>
  <c r="L315" i="1"/>
  <c r="H315" i="1"/>
  <c r="G315" i="1"/>
  <c r="H314" i="1"/>
  <c r="G314" i="1"/>
  <c r="L313" i="1"/>
  <c r="H313" i="1"/>
  <c r="G313" i="1"/>
  <c r="H312" i="1"/>
  <c r="G312" i="1"/>
  <c r="H311" i="1"/>
  <c r="G311" i="1"/>
  <c r="H310" i="1"/>
  <c r="G310" i="1"/>
  <c r="H309" i="1"/>
  <c r="G309" i="1"/>
  <c r="H308" i="1"/>
  <c r="G308" i="1"/>
  <c r="H307" i="1"/>
  <c r="G307" i="1"/>
  <c r="H306" i="1"/>
  <c r="G306" i="1"/>
  <c r="H305" i="1"/>
  <c r="G305" i="1"/>
  <c r="H304" i="1"/>
  <c r="G304" i="1"/>
  <c r="H303" i="1"/>
  <c r="G303" i="1"/>
  <c r="H302" i="1"/>
  <c r="G302" i="1"/>
  <c r="H301" i="1"/>
  <c r="G301" i="1"/>
  <c r="H300" i="1"/>
  <c r="G300" i="1"/>
  <c r="L314" i="1" s="1"/>
  <c r="H299" i="1"/>
  <c r="G299" i="1"/>
  <c r="H298" i="1"/>
  <c r="G298" i="1"/>
  <c r="H297" i="1"/>
  <c r="G297" i="1"/>
  <c r="H296" i="1"/>
  <c r="G296" i="1"/>
  <c r="L317" i="1" s="1"/>
  <c r="H295" i="1"/>
  <c r="G295" i="1"/>
  <c r="H294" i="1"/>
  <c r="G294" i="1"/>
  <c r="H293" i="1"/>
  <c r="G293" i="1"/>
  <c r="H292" i="1"/>
  <c r="G292" i="1"/>
  <c r="H291" i="1"/>
  <c r="G291" i="1"/>
  <c r="H290" i="1"/>
  <c r="G290" i="1"/>
  <c r="H289" i="1"/>
  <c r="G289" i="1"/>
  <c r="H288" i="1"/>
  <c r="G288" i="1"/>
  <c r="H287" i="1"/>
  <c r="G287" i="1"/>
  <c r="H286" i="1"/>
  <c r="G286" i="1"/>
  <c r="H285" i="1"/>
  <c r="G285" i="1"/>
  <c r="H284" i="1"/>
  <c r="G284" i="1"/>
  <c r="L283" i="1"/>
  <c r="H283" i="1"/>
  <c r="G283" i="1"/>
  <c r="H282" i="1"/>
  <c r="G282" i="1"/>
  <c r="L281" i="1"/>
  <c r="H281" i="1"/>
  <c r="G281" i="1"/>
  <c r="H280" i="1"/>
  <c r="G280" i="1"/>
  <c r="H279" i="1"/>
  <c r="G279" i="1"/>
  <c r="H278" i="1"/>
  <c r="G278" i="1"/>
  <c r="H277" i="1"/>
  <c r="G277" i="1"/>
  <c r="H276" i="1"/>
  <c r="G276" i="1"/>
  <c r="H275" i="1"/>
  <c r="G275" i="1"/>
  <c r="H274" i="1"/>
  <c r="G274" i="1"/>
  <c r="H273" i="1"/>
  <c r="G273" i="1"/>
  <c r="H272" i="1"/>
  <c r="G272" i="1"/>
  <c r="H271" i="1"/>
  <c r="G271" i="1"/>
  <c r="H270" i="1"/>
  <c r="G270" i="1"/>
  <c r="H269" i="1"/>
  <c r="G269" i="1"/>
  <c r="H268" i="1"/>
  <c r="G268" i="1"/>
  <c r="H267" i="1"/>
  <c r="G267" i="1"/>
  <c r="H266" i="1"/>
  <c r="G266" i="1"/>
  <c r="L284" i="1" s="1"/>
  <c r="H265" i="1"/>
  <c r="G265" i="1"/>
  <c r="H264" i="1"/>
  <c r="G264" i="1"/>
  <c r="H263" i="1"/>
  <c r="G263" i="1"/>
  <c r="H262" i="1"/>
  <c r="G262" i="1"/>
  <c r="H261" i="1"/>
  <c r="G261" i="1"/>
  <c r="H260" i="1"/>
  <c r="G260" i="1"/>
  <c r="H259" i="1"/>
  <c r="G259" i="1"/>
  <c r="H258" i="1"/>
  <c r="G258" i="1"/>
  <c r="H257" i="1"/>
  <c r="G257" i="1"/>
  <c r="H256" i="1"/>
  <c r="G256" i="1"/>
  <c r="H255" i="1"/>
  <c r="G255" i="1"/>
  <c r="H254" i="1"/>
  <c r="G254" i="1"/>
  <c r="H253" i="1"/>
  <c r="G253" i="1"/>
  <c r="H252" i="1"/>
  <c r="G252" i="1"/>
  <c r="M251" i="1"/>
  <c r="L251" i="1"/>
  <c r="H251" i="1"/>
  <c r="G251" i="1"/>
  <c r="M253" i="1" s="1"/>
  <c r="L250" i="1"/>
  <c r="H250" i="1"/>
  <c r="G250" i="1"/>
  <c r="H249" i="1"/>
  <c r="G249" i="1"/>
  <c r="H248" i="1"/>
  <c r="G248" i="1"/>
  <c r="H247" i="1"/>
  <c r="G247" i="1"/>
  <c r="H246" i="1"/>
  <c r="G246" i="1"/>
  <c r="H245" i="1"/>
  <c r="G245" i="1"/>
  <c r="H244" i="1"/>
  <c r="G244" i="1"/>
  <c r="H243" i="1"/>
  <c r="G243" i="1"/>
  <c r="H242" i="1"/>
  <c r="G242" i="1"/>
  <c r="H241" i="1"/>
  <c r="G241" i="1"/>
  <c r="H240" i="1"/>
  <c r="G240" i="1"/>
  <c r="H239" i="1"/>
  <c r="G239" i="1"/>
  <c r="H238" i="1"/>
  <c r="G238" i="1"/>
  <c r="H237" i="1"/>
  <c r="G237" i="1"/>
  <c r="H236" i="1"/>
  <c r="G236" i="1"/>
  <c r="H235" i="1"/>
  <c r="G235" i="1"/>
  <c r="H234" i="1"/>
  <c r="G234" i="1"/>
  <c r="H233" i="1"/>
  <c r="G233" i="1"/>
  <c r="M254" i="1" s="1"/>
  <c r="H232" i="1"/>
  <c r="G232" i="1"/>
  <c r="H231" i="1"/>
  <c r="G231" i="1"/>
  <c r="H230" i="1"/>
  <c r="G230" i="1"/>
  <c r="H229" i="1"/>
  <c r="G229" i="1"/>
  <c r="H228" i="1"/>
  <c r="G228" i="1"/>
  <c r="H227" i="1"/>
  <c r="G227" i="1"/>
  <c r="H226" i="1"/>
  <c r="G226" i="1"/>
  <c r="H225" i="1"/>
  <c r="G225" i="1"/>
  <c r="H224" i="1"/>
  <c r="G224" i="1"/>
  <c r="H223" i="1"/>
  <c r="G223" i="1"/>
  <c r="H222" i="1"/>
  <c r="G222" i="1"/>
  <c r="H221" i="1"/>
  <c r="G221" i="1"/>
  <c r="H220" i="1"/>
  <c r="G220" i="1"/>
  <c r="H219" i="1"/>
  <c r="G219" i="1"/>
  <c r="L218" i="1"/>
  <c r="H218" i="1"/>
  <c r="G218" i="1"/>
  <c r="H217" i="1"/>
  <c r="G217" i="1"/>
  <c r="H216" i="1"/>
  <c r="G216" i="1"/>
  <c r="H215" i="1"/>
  <c r="G215" i="1"/>
  <c r="H214" i="1"/>
  <c r="G214" i="1"/>
  <c r="H213" i="1"/>
  <c r="G213" i="1"/>
  <c r="H212" i="1"/>
  <c r="G212" i="1"/>
  <c r="H211" i="1"/>
  <c r="G211" i="1"/>
  <c r="H210" i="1"/>
  <c r="G210" i="1"/>
  <c r="H209" i="1"/>
  <c r="G209" i="1"/>
  <c r="H208" i="1"/>
  <c r="G208" i="1"/>
  <c r="H207" i="1"/>
  <c r="G207" i="1"/>
  <c r="H206" i="1"/>
  <c r="G206" i="1"/>
  <c r="H205" i="1"/>
  <c r="G205" i="1"/>
  <c r="H204" i="1"/>
  <c r="G204" i="1"/>
  <c r="H203" i="1"/>
  <c r="G203" i="1"/>
  <c r="M220" i="1" s="1"/>
  <c r="H202" i="1"/>
  <c r="G202" i="1"/>
  <c r="H201" i="1"/>
  <c r="G201" i="1"/>
  <c r="M222" i="1" s="1"/>
  <c r="H200" i="1"/>
  <c r="G200" i="1"/>
  <c r="H199" i="1"/>
  <c r="G199" i="1"/>
  <c r="H198" i="1"/>
  <c r="G198" i="1"/>
  <c r="H197" i="1"/>
  <c r="G197" i="1"/>
  <c r="H196" i="1"/>
  <c r="G196" i="1"/>
  <c r="H195" i="1"/>
  <c r="G195" i="1"/>
  <c r="H194" i="1"/>
  <c r="G194" i="1"/>
  <c r="H193" i="1"/>
  <c r="G193" i="1"/>
  <c r="H192" i="1"/>
  <c r="G192" i="1"/>
  <c r="H191" i="1"/>
  <c r="G191" i="1"/>
  <c r="H190" i="1"/>
  <c r="G190" i="1"/>
  <c r="H189" i="1"/>
  <c r="G189" i="1"/>
  <c r="H188" i="1"/>
  <c r="G188" i="1"/>
  <c r="H187" i="1"/>
  <c r="G187" i="1"/>
  <c r="L186" i="1"/>
  <c r="H186" i="1"/>
  <c r="G186" i="1"/>
  <c r="H185" i="1"/>
  <c r="G185" i="1"/>
  <c r="H184" i="1"/>
  <c r="G184" i="1"/>
  <c r="H183" i="1"/>
  <c r="G183" i="1"/>
  <c r="H182" i="1"/>
  <c r="G182" i="1"/>
  <c r="H181" i="1"/>
  <c r="G181" i="1"/>
  <c r="H180" i="1"/>
  <c r="G180" i="1"/>
  <c r="H179" i="1"/>
  <c r="G179" i="1"/>
  <c r="M187" i="1" s="1"/>
  <c r="H178" i="1"/>
  <c r="G178" i="1"/>
  <c r="H177" i="1"/>
  <c r="G177" i="1"/>
  <c r="H176" i="1"/>
  <c r="G176" i="1"/>
  <c r="H175" i="1"/>
  <c r="G175" i="1"/>
  <c r="H174" i="1"/>
  <c r="G174" i="1"/>
  <c r="L190" i="1" s="1"/>
  <c r="H173" i="1"/>
  <c r="G173" i="1"/>
  <c r="H172" i="1"/>
  <c r="G172" i="1"/>
  <c r="H171" i="1"/>
  <c r="G171" i="1"/>
  <c r="H170" i="1"/>
  <c r="G170" i="1"/>
  <c r="M190" i="1" s="1"/>
  <c r="H169" i="1"/>
  <c r="G169" i="1"/>
  <c r="H168" i="1"/>
  <c r="G168" i="1"/>
  <c r="H167" i="1"/>
  <c r="G167" i="1"/>
  <c r="H166" i="1"/>
  <c r="G166" i="1"/>
  <c r="H165" i="1"/>
  <c r="G165" i="1"/>
  <c r="H164" i="1"/>
  <c r="G164" i="1"/>
  <c r="H163" i="1"/>
  <c r="G163" i="1"/>
  <c r="H162" i="1"/>
  <c r="G162" i="1"/>
  <c r="H161" i="1"/>
  <c r="G161" i="1"/>
  <c r="H160" i="1"/>
  <c r="G160" i="1"/>
  <c r="H159" i="1"/>
  <c r="G159" i="1"/>
  <c r="H158" i="1"/>
  <c r="G158" i="1"/>
  <c r="L157" i="1"/>
  <c r="H157" i="1"/>
  <c r="G157" i="1"/>
  <c r="H156" i="1"/>
  <c r="G156" i="1"/>
  <c r="L155" i="1"/>
  <c r="H155" i="1"/>
  <c r="G155" i="1"/>
  <c r="H154" i="1"/>
  <c r="G154" i="1"/>
  <c r="H153" i="1"/>
  <c r="G153" i="1"/>
  <c r="H152" i="1"/>
  <c r="G152" i="1"/>
  <c r="H151" i="1"/>
  <c r="G151" i="1"/>
  <c r="H150" i="1"/>
  <c r="G150" i="1"/>
  <c r="H149" i="1"/>
  <c r="G149" i="1"/>
  <c r="H148" i="1"/>
  <c r="G148" i="1"/>
  <c r="H147" i="1"/>
  <c r="G147" i="1"/>
  <c r="H146" i="1"/>
  <c r="G146" i="1"/>
  <c r="H145" i="1"/>
  <c r="G145" i="1"/>
  <c r="H144" i="1"/>
  <c r="G144" i="1"/>
  <c r="M159" i="1" s="1"/>
  <c r="H143" i="1"/>
  <c r="G143" i="1"/>
  <c r="H142" i="1"/>
  <c r="G142" i="1"/>
  <c r="H141" i="1"/>
  <c r="G141" i="1"/>
  <c r="H140" i="1"/>
  <c r="G140" i="1"/>
  <c r="L158" i="1" s="1"/>
  <c r="H139" i="1"/>
  <c r="G139" i="1"/>
  <c r="H138" i="1"/>
  <c r="G138" i="1"/>
  <c r="M156" i="1" s="1"/>
  <c r="H137" i="1"/>
  <c r="G137" i="1"/>
  <c r="H136" i="1"/>
  <c r="G136" i="1"/>
  <c r="H135" i="1"/>
  <c r="G135" i="1"/>
  <c r="H134" i="1"/>
  <c r="G134" i="1"/>
  <c r="H133" i="1"/>
  <c r="G133" i="1"/>
  <c r="H132" i="1"/>
  <c r="G132" i="1"/>
  <c r="H131" i="1"/>
  <c r="G131" i="1"/>
  <c r="H130" i="1"/>
  <c r="G130" i="1"/>
  <c r="H129" i="1"/>
  <c r="G129" i="1"/>
  <c r="H128" i="1"/>
  <c r="G128" i="1"/>
  <c r="H127" i="1"/>
  <c r="G127" i="1"/>
  <c r="H126" i="1"/>
  <c r="G126" i="1"/>
  <c r="H125" i="1"/>
  <c r="G125" i="1"/>
  <c r="L124" i="1"/>
  <c r="H124" i="1"/>
  <c r="G124" i="1"/>
  <c r="L123" i="1"/>
  <c r="H123" i="1"/>
  <c r="G123" i="1"/>
  <c r="H122" i="1"/>
  <c r="G122" i="1"/>
  <c r="H121" i="1"/>
  <c r="G121" i="1"/>
  <c r="H120" i="1"/>
  <c r="G120" i="1"/>
  <c r="H119" i="1"/>
  <c r="G119" i="1"/>
  <c r="H118" i="1"/>
  <c r="G118" i="1"/>
  <c r="H117" i="1"/>
  <c r="G117" i="1"/>
  <c r="H116" i="1"/>
  <c r="G116" i="1"/>
  <c r="H115" i="1"/>
  <c r="G115" i="1"/>
  <c r="H114" i="1"/>
  <c r="G114" i="1"/>
  <c r="H113" i="1"/>
  <c r="G113" i="1"/>
  <c r="H112" i="1"/>
  <c r="G112" i="1"/>
  <c r="H111" i="1"/>
  <c r="G111" i="1"/>
  <c r="H110" i="1"/>
  <c r="G110" i="1"/>
  <c r="L127" i="1" s="1"/>
  <c r="H109" i="1"/>
  <c r="G109" i="1"/>
  <c r="H108" i="1"/>
  <c r="G108" i="1"/>
  <c r="H107" i="1"/>
  <c r="G107" i="1"/>
  <c r="L125" i="1" s="1"/>
  <c r="H106" i="1"/>
  <c r="G106" i="1"/>
  <c r="H105" i="1"/>
  <c r="G105" i="1"/>
  <c r="H104" i="1"/>
  <c r="G104" i="1"/>
  <c r="H103" i="1"/>
  <c r="G103" i="1"/>
  <c r="H102" i="1"/>
  <c r="G102" i="1"/>
  <c r="H101" i="1"/>
  <c r="G101" i="1"/>
  <c r="H100" i="1"/>
  <c r="G100" i="1"/>
  <c r="H99" i="1"/>
  <c r="G99" i="1"/>
  <c r="H98" i="1"/>
  <c r="G98" i="1"/>
  <c r="H97" i="1"/>
  <c r="G97" i="1"/>
  <c r="H96" i="1"/>
  <c r="G96" i="1"/>
  <c r="H95" i="1"/>
  <c r="G95" i="1"/>
  <c r="H94" i="1"/>
  <c r="G94" i="1"/>
  <c r="H93" i="1"/>
  <c r="G93" i="1"/>
  <c r="L92" i="1"/>
  <c r="H92" i="1"/>
  <c r="G92" i="1"/>
  <c r="H91" i="1"/>
  <c r="G91" i="1"/>
  <c r="H90" i="1"/>
  <c r="G90" i="1"/>
  <c r="H89" i="1"/>
  <c r="G89" i="1"/>
  <c r="H88" i="1"/>
  <c r="G88" i="1"/>
  <c r="H87" i="1"/>
  <c r="G87" i="1"/>
  <c r="H86" i="1"/>
  <c r="G86" i="1"/>
  <c r="H85" i="1"/>
  <c r="G85" i="1"/>
  <c r="H84" i="1"/>
  <c r="G84" i="1"/>
  <c r="H83" i="1"/>
  <c r="G83" i="1"/>
  <c r="H82" i="1"/>
  <c r="G82" i="1"/>
  <c r="H81" i="1"/>
  <c r="G81" i="1"/>
  <c r="H80" i="1"/>
  <c r="G80" i="1"/>
  <c r="H79" i="1"/>
  <c r="G79" i="1"/>
  <c r="H78" i="1"/>
  <c r="G78" i="1"/>
  <c r="H77" i="1"/>
  <c r="G77" i="1"/>
  <c r="H76" i="1"/>
  <c r="G76" i="1"/>
  <c r="M94" i="1" s="1"/>
  <c r="H75" i="1"/>
  <c r="G75" i="1"/>
  <c r="M96" i="1" s="1"/>
  <c r="H74" i="1"/>
  <c r="G74" i="1"/>
  <c r="H73" i="1"/>
  <c r="G73" i="1"/>
  <c r="H72" i="1"/>
  <c r="G72" i="1"/>
  <c r="H71" i="1"/>
  <c r="G71" i="1"/>
  <c r="H70" i="1"/>
  <c r="G70" i="1"/>
  <c r="H69" i="1"/>
  <c r="G69" i="1"/>
  <c r="H68" i="1"/>
  <c r="G68" i="1"/>
  <c r="H67" i="1"/>
  <c r="G67" i="1"/>
  <c r="H66" i="1"/>
  <c r="G66" i="1"/>
  <c r="H65" i="1"/>
  <c r="G65" i="1"/>
  <c r="H64" i="1"/>
  <c r="G64" i="1"/>
  <c r="H63" i="1"/>
  <c r="G63" i="1"/>
  <c r="L62" i="1"/>
  <c r="H62" i="1"/>
  <c r="G62" i="1"/>
  <c r="H61" i="1"/>
  <c r="G61" i="1"/>
  <c r="H60" i="1"/>
  <c r="G60" i="1"/>
  <c r="H59" i="1"/>
  <c r="G59" i="1"/>
  <c r="H58" i="1"/>
  <c r="G58" i="1"/>
  <c r="H57" i="1"/>
  <c r="G57" i="1"/>
  <c r="H56" i="1"/>
  <c r="G56" i="1"/>
  <c r="H55" i="1"/>
  <c r="G55" i="1"/>
  <c r="H54" i="1"/>
  <c r="G54" i="1"/>
  <c r="H53" i="1"/>
  <c r="G53" i="1"/>
  <c r="H52" i="1"/>
  <c r="G52" i="1"/>
  <c r="H51" i="1"/>
  <c r="G51" i="1"/>
  <c r="H50" i="1"/>
  <c r="G50" i="1"/>
  <c r="H49" i="1"/>
  <c r="G49" i="1"/>
  <c r="H48" i="1"/>
  <c r="G48" i="1"/>
  <c r="M65" i="1" s="1"/>
  <c r="H47" i="1"/>
  <c r="G47" i="1"/>
  <c r="H46" i="1"/>
  <c r="G46" i="1"/>
  <c r="H45" i="1"/>
  <c r="G45" i="1"/>
  <c r="M64" i="1" s="1"/>
  <c r="H44" i="1"/>
  <c r="G44" i="1"/>
  <c r="H43" i="1"/>
  <c r="G43" i="1"/>
  <c r="H42" i="1"/>
  <c r="G42" i="1"/>
  <c r="H41" i="1"/>
  <c r="G41" i="1"/>
  <c r="H40" i="1"/>
  <c r="G40" i="1"/>
  <c r="H39" i="1"/>
  <c r="G39" i="1"/>
  <c r="H38" i="1"/>
  <c r="G38" i="1"/>
  <c r="H37" i="1"/>
  <c r="G37" i="1"/>
  <c r="H36" i="1"/>
  <c r="G36" i="1"/>
  <c r="H35" i="1"/>
  <c r="G35" i="1"/>
  <c r="H34" i="1"/>
  <c r="G34" i="1"/>
  <c r="H33" i="1"/>
  <c r="G33" i="1"/>
  <c r="L32" i="1"/>
  <c r="H32" i="1"/>
  <c r="G32" i="1"/>
  <c r="L31" i="1"/>
  <c r="H31" i="1"/>
  <c r="G31" i="1"/>
  <c r="H30" i="1"/>
  <c r="G30" i="1"/>
  <c r="H29" i="1"/>
  <c r="G29" i="1"/>
  <c r="H28" i="1"/>
  <c r="G28" i="1"/>
  <c r="H27" i="1"/>
  <c r="G27" i="1"/>
  <c r="H26" i="1"/>
  <c r="G26" i="1"/>
  <c r="H25" i="1"/>
  <c r="G25" i="1"/>
  <c r="H24" i="1"/>
  <c r="G24" i="1"/>
  <c r="H23" i="1"/>
  <c r="G23" i="1"/>
  <c r="H22" i="1"/>
  <c r="G22" i="1"/>
  <c r="H21" i="1"/>
  <c r="G21" i="1"/>
  <c r="H20" i="1"/>
  <c r="G20" i="1"/>
  <c r="H19" i="1"/>
  <c r="G19" i="1"/>
  <c r="H18" i="1"/>
  <c r="G18" i="1"/>
  <c r="M34" i="1" s="1"/>
  <c r="H17" i="1"/>
  <c r="G17" i="1"/>
  <c r="H16" i="1"/>
  <c r="G16" i="1"/>
  <c r="H15" i="1"/>
  <c r="G15" i="1"/>
  <c r="H14" i="1"/>
  <c r="G14" i="1"/>
  <c r="L33" i="1" s="1"/>
  <c r="H13" i="1"/>
  <c r="B395" i="1" s="1"/>
  <c r="G13" i="1"/>
  <c r="L318" i="1" l="1"/>
  <c r="B398" i="1"/>
  <c r="L393" i="1"/>
  <c r="M32" i="1"/>
  <c r="M124" i="1"/>
  <c r="M157" i="1"/>
  <c r="M160" i="1" s="1"/>
  <c r="M316" i="1"/>
  <c r="L65" i="1"/>
  <c r="M33" i="1"/>
  <c r="M125" i="1"/>
  <c r="M158" i="1"/>
  <c r="M284" i="1"/>
  <c r="M317" i="1"/>
  <c r="M396" i="1" s="1"/>
  <c r="M377" i="1"/>
  <c r="L66" i="1"/>
  <c r="L93" i="1"/>
  <c r="L219" i="1"/>
  <c r="L252" i="1"/>
  <c r="L345" i="1"/>
  <c r="M283" i="1"/>
  <c r="M66" i="1"/>
  <c r="M93" i="1"/>
  <c r="M219" i="1"/>
  <c r="M252" i="1"/>
  <c r="M255" i="1" s="1"/>
  <c r="L34" i="1"/>
  <c r="L36" i="1" s="1"/>
  <c r="L126" i="1"/>
  <c r="L128" i="1" s="1"/>
  <c r="L159" i="1"/>
  <c r="L285" i="1"/>
  <c r="L378" i="1"/>
  <c r="L395" i="1" s="1"/>
  <c r="M126" i="1"/>
  <c r="M285" i="1"/>
  <c r="M378" i="1"/>
  <c r="M380" i="1" s="1"/>
  <c r="L94" i="1"/>
  <c r="L187" i="1"/>
  <c r="L220" i="1"/>
  <c r="L253" i="1"/>
  <c r="L346" i="1"/>
  <c r="L394" i="1" s="1"/>
  <c r="L188" i="1"/>
  <c r="L221" i="1"/>
  <c r="L254" i="1"/>
  <c r="L255" i="1" s="1"/>
  <c r="N255" i="1" s="1"/>
  <c r="L347" i="1"/>
  <c r="M63" i="1"/>
  <c r="M67" i="1" s="1"/>
  <c r="M95" i="1"/>
  <c r="M188" i="1"/>
  <c r="M191" i="1" s="1"/>
  <c r="M221" i="1"/>
  <c r="M347" i="1"/>
  <c r="M349" i="1" s="1"/>
  <c r="M35" i="1"/>
  <c r="M127" i="1"/>
  <c r="M314" i="1"/>
  <c r="L95" i="1"/>
  <c r="L282" i="1"/>
  <c r="M282" i="1"/>
  <c r="M315" i="1"/>
  <c r="L348" i="1"/>
  <c r="L396" i="1" s="1"/>
  <c r="L35" i="1"/>
  <c r="L63" i="1"/>
  <c r="L156" i="1"/>
  <c r="L64" i="1"/>
  <c r="L96" i="1"/>
  <c r="L189" i="1"/>
  <c r="L222" i="1"/>
  <c r="M189" i="1"/>
  <c r="M223" i="1" l="1"/>
  <c r="L223" i="1"/>
  <c r="N223" i="1" s="1"/>
  <c r="L380" i="1"/>
  <c r="N380" i="1" s="1"/>
  <c r="M97" i="1"/>
  <c r="L160" i="1"/>
  <c r="N160" i="1" s="1"/>
  <c r="L191" i="1"/>
  <c r="N191" i="1" s="1"/>
  <c r="M128" i="1"/>
  <c r="N128" i="1" s="1"/>
  <c r="M36" i="1"/>
  <c r="N36" i="1" s="1"/>
  <c r="L349" i="1"/>
  <c r="N349" i="1" s="1"/>
  <c r="M395" i="1"/>
  <c r="L397" i="1"/>
  <c r="M286" i="1"/>
  <c r="L67" i="1"/>
  <c r="N67" i="1" s="1"/>
  <c r="L97" i="1"/>
  <c r="N97" i="1" s="1"/>
  <c r="M394" i="1"/>
  <c r="L286" i="1"/>
  <c r="N286" i="1" s="1"/>
  <c r="M318" i="1"/>
  <c r="N318" i="1" s="1"/>
  <c r="M393" i="1"/>
  <c r="M397" i="1" l="1"/>
  <c r="N397" i="1" s="1"/>
</calcChain>
</file>

<file path=xl/sharedStrings.xml><?xml version="1.0" encoding="utf-8"?>
<sst xmlns="http://schemas.openxmlformats.org/spreadsheetml/2006/main" count="495" uniqueCount="57">
  <si>
    <t>Hide these cells</t>
  </si>
  <si>
    <t>Name</t>
  </si>
  <si>
    <t>FREQUENTLY ASKED QUESTIONS</t>
  </si>
  <si>
    <r>
      <t>1. What about Holidays, Weekends, PTO, Sick Days?</t>
    </r>
    <r>
      <rPr>
        <sz val="10"/>
        <rFont val="Arial"/>
        <family val="2"/>
      </rPr>
      <t xml:space="preserve">  If you aren't working, it's a NON-WORK day</t>
    </r>
  </si>
  <si>
    <r>
      <t>2. What is a Travel &amp; Work Day?</t>
    </r>
    <r>
      <rPr>
        <sz val="10"/>
        <rFont val="Arial"/>
        <family val="2"/>
      </rPr>
      <t xml:space="preserve"> This is a day where you both travel between countries and work on the</t>
    </r>
  </si>
  <si>
    <t>Begin Date</t>
  </si>
  <si>
    <t>End Date</t>
  </si>
  <si>
    <t>same day. For the Country and State / Province, please indicate the location of your work on that day</t>
  </si>
  <si>
    <r>
      <rPr>
        <b/>
        <sz val="10"/>
        <rFont val="Arial"/>
        <family val="2"/>
      </rPr>
      <t xml:space="preserve">3. What is a Travel Day? </t>
    </r>
    <r>
      <rPr>
        <sz val="10"/>
        <rFont val="Arial"/>
        <family val="2"/>
      </rPr>
      <t xml:space="preserve">Essentially any day where you spend a portion of the day in more than one </t>
    </r>
  </si>
  <si>
    <t>YELLOW ARE REQUIRED FIELDS</t>
  </si>
  <si>
    <t>Please contact us if you have questions on how to complete your Travel Calendar</t>
  </si>
  <si>
    <t>Date</t>
  </si>
  <si>
    <t>Day</t>
  </si>
  <si>
    <r>
      <t xml:space="preserve">Type of Day  </t>
    </r>
    <r>
      <rPr>
        <b/>
        <sz val="10"/>
        <rFont val="Arial"/>
        <family val="2"/>
      </rPr>
      <t>(choose from list)</t>
    </r>
  </si>
  <si>
    <r>
      <t xml:space="preserve">Country          </t>
    </r>
    <r>
      <rPr>
        <b/>
        <sz val="8"/>
        <rFont val="Arial"/>
        <family val="2"/>
      </rPr>
      <t>(complete above yellow boxes then choose from list or input)</t>
    </r>
  </si>
  <si>
    <r>
      <t xml:space="preserve">State / Prov   </t>
    </r>
    <r>
      <rPr>
        <b/>
        <sz val="10"/>
        <rFont val="Arial"/>
        <family val="2"/>
      </rPr>
      <t>(input)</t>
    </r>
  </si>
  <si>
    <r>
      <t xml:space="preserve">City                          </t>
    </r>
    <r>
      <rPr>
        <b/>
        <sz val="10"/>
        <rFont val="Arial"/>
        <family val="2"/>
      </rPr>
      <t>(include if city tax applies)</t>
    </r>
  </si>
  <si>
    <t>January</t>
  </si>
  <si>
    <t>Saturday</t>
  </si>
  <si>
    <t>Sunday</t>
  </si>
  <si>
    <t>Monday</t>
  </si>
  <si>
    <t>Tuesday</t>
  </si>
  <si>
    <t>Wednesday</t>
  </si>
  <si>
    <t>Thursday</t>
  </si>
  <si>
    <t>Friday</t>
  </si>
  <si>
    <t>Foreign</t>
  </si>
  <si>
    <t>Work</t>
  </si>
  <si>
    <t>Non-Work</t>
  </si>
  <si>
    <t>Travel &amp; Work</t>
  </si>
  <si>
    <t>Travel Only</t>
  </si>
  <si>
    <t>Total</t>
  </si>
  <si>
    <t>February</t>
  </si>
  <si>
    <t>March</t>
  </si>
  <si>
    <t>April</t>
  </si>
  <si>
    <t>May</t>
  </si>
  <si>
    <t>June</t>
  </si>
  <si>
    <t>July</t>
  </si>
  <si>
    <t>August</t>
  </si>
  <si>
    <t>September</t>
  </si>
  <si>
    <t>October</t>
  </si>
  <si>
    <t>November</t>
  </si>
  <si>
    <t>December</t>
  </si>
  <si>
    <t>Annual Totals</t>
  </si>
  <si>
    <t>Country Day Count</t>
  </si>
  <si>
    <t>Type of Days</t>
  </si>
  <si>
    <t>Other</t>
  </si>
  <si>
    <t>Total Days</t>
  </si>
  <si>
    <t>First Year is 2023</t>
  </si>
  <si>
    <t>Last Year is 2023</t>
  </si>
  <si>
    <t>Canada</t>
  </si>
  <si>
    <t>Country #1</t>
  </si>
  <si>
    <t>Country #2</t>
  </si>
  <si>
    <t>Country #3</t>
  </si>
  <si>
    <t>USA</t>
  </si>
  <si>
    <t>country. We understand that sometimes this can get confusing. For example, if you leave Fort McMurray at 11 pm on Friday, and arrive in Houston on Saturday morning, we would consider your travel day to be Saturday (assuming you cross the border after midnight) - Friday would be a "Canada" and Saturday would be "US"</t>
  </si>
  <si>
    <t>should = 366</t>
  </si>
  <si>
    <t>2024 Travel Calendar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</si>
</sst>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09]d\-mmm\-yy;@"/>
    <numFmt numFmtId="165" formatCode="mmm\-yyyy"/>
  </numFmts>
  <fonts count="14" x14ac:knownFonts="1">
    <font>
      <sz val="10"/>
      <name val="Arial"/>
    </font>
    <font>
      <sz val="10"/>
      <name val="Arial"/>
      <family val="2"/>
    </font>
    <font>
      <b/>
      <sz val="14"/>
      <name val="Arial"/>
      <family val="2"/>
    </font>
    <font>
      <b/>
      <sz val="10"/>
      <name val="Arial"/>
      <family val="2"/>
    </font>
    <font>
      <b/>
      <u/>
      <sz val="10"/>
      <name val="Arial"/>
      <family val="2"/>
    </font>
    <font>
      <b/>
      <sz val="8"/>
      <name val="Arial"/>
      <family val="2"/>
    </font>
    <font>
      <sz val="8"/>
      <name val="Arial"/>
      <family val="2"/>
    </font>
    <font>
      <sz val="14"/>
      <color indexed="9"/>
      <name val="Arial"/>
      <family val="2"/>
    </font>
    <font>
      <sz val="9"/>
      <name val="Arial"/>
      <family val="2"/>
    </font>
    <font>
      <sz val="14"/>
      <name val="Arial"/>
      <family val="2"/>
    </font>
    <font>
      <b/>
      <sz val="14"/>
      <color indexed="42"/>
      <name val="Arial"/>
      <family val="2"/>
    </font>
    <font>
      <sz val="8"/>
      <name val="Arial"/>
      <family val="2"/>
    </font>
    <font>
      <sz val="14"/>
      <color indexed="42"/>
      <name val="Arial"/>
      <family val="2"/>
    </font>
    <font>
      <sz val="11"/>
      <color rgb="FF000000"/>
      <name val="Calibri"/>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style="thin">
        <color indexed="64"/>
      </bottom>
      <diagonal/>
    </border>
  </borders>
  <cellStyleXfs count="1">
    <xf numFmtId="0" fontId="0" fillId="0" borderId="0"/>
  </cellStyleXfs>
  <cellXfs count="96">
    <xf numFmtId="0" fontId="0" fillId="0" borderId="0" xfId="0"/>
    <xf numFmtId="0" fontId="1" fillId="0" borderId="0" xfId="0" applyFont="1"/>
    <xf numFmtId="0" fontId="8" fillId="2" borderId="9" xfId="0" applyFont="1" applyFill="1" applyBorder="1" applyAlignment="1" applyProtection="1">
      <alignment horizontal="center"/>
      <protection locked="0"/>
    </xf>
    <xf numFmtId="0" fontId="2" fillId="8" borderId="0" xfId="0" applyFont="1" applyFill="1" applyAlignment="1" applyProtection="1">
      <alignment horizontal="left"/>
      <protection hidden="1"/>
    </xf>
    <xf numFmtId="0" fontId="1" fillId="8" borderId="0" xfId="0" applyFont="1" applyFill="1" applyProtection="1">
      <protection hidden="1"/>
    </xf>
    <xf numFmtId="0" fontId="6" fillId="8" borderId="0" xfId="0" applyFont="1" applyFill="1" applyProtection="1">
      <protection hidden="1"/>
    </xf>
    <xf numFmtId="0" fontId="2" fillId="8" borderId="0" xfId="0" applyFont="1" applyFill="1" applyAlignment="1" applyProtection="1">
      <alignment horizontal="center" wrapText="1"/>
      <protection hidden="1"/>
    </xf>
    <xf numFmtId="0" fontId="7" fillId="8" borderId="0" xfId="0" applyFont="1" applyFill="1" applyProtection="1">
      <protection hidden="1"/>
    </xf>
    <xf numFmtId="0" fontId="8" fillId="8" borderId="0" xfId="0" applyFont="1" applyFill="1" applyAlignment="1" applyProtection="1">
      <alignment horizontal="center"/>
      <protection hidden="1"/>
    </xf>
    <xf numFmtId="0" fontId="2" fillId="8" borderId="0" xfId="0" applyFont="1" applyFill="1" applyAlignment="1" applyProtection="1">
      <alignment horizontal="center"/>
      <protection hidden="1"/>
    </xf>
    <xf numFmtId="0" fontId="10" fillId="8" borderId="0" xfId="0" applyFont="1" applyFill="1" applyAlignment="1" applyProtection="1">
      <alignment horizontal="center"/>
      <protection hidden="1"/>
    </xf>
    <xf numFmtId="0" fontId="7" fillId="4" borderId="11" xfId="0" applyFont="1" applyFill="1" applyBorder="1" applyProtection="1">
      <protection locked="0"/>
    </xf>
    <xf numFmtId="0" fontId="1" fillId="6" borderId="0" xfId="0" applyFont="1" applyFill="1" applyProtection="1">
      <protection hidden="1"/>
    </xf>
    <xf numFmtId="0" fontId="1" fillId="2" borderId="0" xfId="0" applyFont="1" applyFill="1" applyProtection="1">
      <protection hidden="1"/>
    </xf>
    <xf numFmtId="0" fontId="3" fillId="2" borderId="1" xfId="0" applyFont="1" applyFill="1" applyBorder="1" applyProtection="1">
      <protection hidden="1"/>
    </xf>
    <xf numFmtId="0" fontId="3" fillId="3" borderId="1" xfId="0" applyFont="1" applyFill="1" applyBorder="1" applyAlignment="1" applyProtection="1">
      <alignment horizontal="left"/>
      <protection hidden="1"/>
    </xf>
    <xf numFmtId="0" fontId="1" fillId="3" borderId="2" xfId="0" applyFont="1" applyFill="1" applyBorder="1" applyProtection="1">
      <protection hidden="1"/>
    </xf>
    <xf numFmtId="0" fontId="4" fillId="3" borderId="2" xfId="0" applyFont="1" applyFill="1" applyBorder="1" applyAlignment="1" applyProtection="1">
      <alignment horizontal="left"/>
      <protection hidden="1"/>
    </xf>
    <xf numFmtId="0" fontId="1" fillId="3" borderId="3" xfId="0" applyFont="1" applyFill="1" applyBorder="1" applyProtection="1">
      <protection hidden="1"/>
    </xf>
    <xf numFmtId="0" fontId="3" fillId="6" borderId="4" xfId="0" applyFont="1" applyFill="1" applyBorder="1" applyProtection="1">
      <protection hidden="1"/>
    </xf>
    <xf numFmtId="0" fontId="3" fillId="6" borderId="5" xfId="0" applyFont="1" applyFill="1" applyBorder="1" applyProtection="1">
      <protection hidden="1"/>
    </xf>
    <xf numFmtId="0" fontId="1" fillId="9" borderId="4" xfId="0" applyFont="1" applyFill="1" applyBorder="1" applyAlignment="1" applyProtection="1">
      <alignment horizontal="left"/>
      <protection hidden="1"/>
    </xf>
    <xf numFmtId="0" fontId="1" fillId="9" borderId="0" xfId="0" applyFont="1" applyFill="1" applyProtection="1">
      <protection hidden="1"/>
    </xf>
    <xf numFmtId="0" fontId="4" fillId="9" borderId="0" xfId="0" applyFont="1" applyFill="1" applyAlignment="1" applyProtection="1">
      <alignment horizontal="left"/>
      <protection hidden="1"/>
    </xf>
    <xf numFmtId="0" fontId="1" fillId="9" borderId="5" xfId="0" applyFont="1" applyFill="1" applyBorder="1" applyProtection="1">
      <protection hidden="1"/>
    </xf>
    <xf numFmtId="0" fontId="3" fillId="2" borderId="4" xfId="0" applyFont="1" applyFill="1" applyBorder="1" applyProtection="1">
      <protection hidden="1"/>
    </xf>
    <xf numFmtId="0" fontId="1" fillId="0" borderId="5" xfId="0" applyFont="1" applyBorder="1" applyProtection="1">
      <protection hidden="1"/>
    </xf>
    <xf numFmtId="0" fontId="3" fillId="3" borderId="4" xfId="0" applyFont="1" applyFill="1" applyBorder="1" applyAlignment="1" applyProtection="1">
      <alignment horizontal="left"/>
      <protection hidden="1"/>
    </xf>
    <xf numFmtId="0" fontId="1" fillId="3" borderId="0" xfId="0" applyFont="1" applyFill="1" applyProtection="1">
      <protection hidden="1"/>
    </xf>
    <xf numFmtId="0" fontId="1" fillId="3" borderId="5" xfId="0" applyFont="1" applyFill="1" applyBorder="1" applyProtection="1">
      <protection hidden="1"/>
    </xf>
    <xf numFmtId="0" fontId="3" fillId="3" borderId="0" xfId="0" applyFont="1" applyFill="1" applyProtection="1">
      <protection hidden="1"/>
    </xf>
    <xf numFmtId="0" fontId="3" fillId="2" borderId="6" xfId="0" applyFont="1" applyFill="1" applyBorder="1" applyProtection="1">
      <protection hidden="1"/>
    </xf>
    <xf numFmtId="164" fontId="1" fillId="2" borderId="8" xfId="0" applyNumberFormat="1" applyFont="1" applyFill="1" applyBorder="1" applyAlignment="1" applyProtection="1">
      <alignment horizontal="left"/>
      <protection hidden="1"/>
    </xf>
    <xf numFmtId="0" fontId="1" fillId="3" borderId="4" xfId="0" applyFont="1" applyFill="1" applyBorder="1" applyAlignment="1" applyProtection="1">
      <alignment horizontal="left"/>
      <protection hidden="1"/>
    </xf>
    <xf numFmtId="0" fontId="3" fillId="7" borderId="0" xfId="0" applyFont="1" applyFill="1" applyProtection="1">
      <protection hidden="1"/>
    </xf>
    <xf numFmtId="0" fontId="1" fillId="2" borderId="0" xfId="0" applyFont="1" applyFill="1" applyAlignment="1" applyProtection="1">
      <alignment horizontal="center"/>
      <protection hidden="1"/>
    </xf>
    <xf numFmtId="0" fontId="13" fillId="0" borderId="0" xfId="0" applyFont="1" applyProtection="1">
      <protection hidden="1"/>
    </xf>
    <xf numFmtId="0" fontId="7" fillId="4" borderId="10" xfId="0" applyFont="1" applyFill="1" applyBorder="1" applyProtection="1">
      <protection hidden="1"/>
    </xf>
    <xf numFmtId="0" fontId="7" fillId="4" borderId="11" xfId="0" applyFont="1" applyFill="1" applyBorder="1" applyProtection="1">
      <protection hidden="1"/>
    </xf>
    <xf numFmtId="0" fontId="7" fillId="4" borderId="12" xfId="0" applyFont="1" applyFill="1" applyBorder="1" applyProtection="1">
      <protection hidden="1"/>
    </xf>
    <xf numFmtId="15" fontId="8" fillId="2" borderId="9" xfId="0" applyNumberFormat="1" applyFont="1" applyFill="1" applyBorder="1" applyAlignment="1" applyProtection="1">
      <alignment horizontal="center"/>
      <protection hidden="1"/>
    </xf>
    <xf numFmtId="0" fontId="5" fillId="6" borderId="0" xfId="0" applyFont="1" applyFill="1" applyAlignment="1" applyProtection="1">
      <alignment horizontal="center"/>
      <protection hidden="1"/>
    </xf>
    <xf numFmtId="165" fontId="3" fillId="5" borderId="4" xfId="0" applyNumberFormat="1" applyFont="1" applyFill="1" applyBorder="1" applyAlignment="1" applyProtection="1">
      <alignment horizontal="center"/>
      <protection hidden="1"/>
    </xf>
    <xf numFmtId="165" fontId="3" fillId="5" borderId="0" xfId="0" applyNumberFormat="1" applyFont="1" applyFill="1" applyAlignment="1" applyProtection="1">
      <alignment horizontal="center"/>
      <protection hidden="1"/>
    </xf>
    <xf numFmtId="165" fontId="3" fillId="5" borderId="5" xfId="0" applyNumberFormat="1" applyFont="1" applyFill="1" applyBorder="1" applyAlignment="1" applyProtection="1">
      <alignment horizontal="center"/>
      <protection hidden="1"/>
    </xf>
    <xf numFmtId="0" fontId="5" fillId="0" borderId="4" xfId="0" applyFont="1" applyBorder="1" applyAlignment="1" applyProtection="1">
      <alignment horizontal="left"/>
      <protection hidden="1"/>
    </xf>
    <xf numFmtId="0" fontId="3" fillId="0" borderId="0" xfId="0" applyFont="1" applyAlignment="1" applyProtection="1">
      <alignment horizontal="center"/>
      <protection hidden="1"/>
    </xf>
    <xf numFmtId="0" fontId="5" fillId="0" borderId="6" xfId="0" applyFont="1" applyBorder="1" applyAlignment="1" applyProtection="1">
      <alignment horizontal="left"/>
      <protection hidden="1"/>
    </xf>
    <xf numFmtId="0" fontId="3" fillId="0" borderId="7" xfId="0" applyFont="1" applyBorder="1" applyAlignment="1" applyProtection="1">
      <alignment horizontal="center"/>
      <protection hidden="1"/>
    </xf>
    <xf numFmtId="0" fontId="1" fillId="0" borderId="8" xfId="0" applyFont="1" applyBorder="1" applyProtection="1">
      <protection hidden="1"/>
    </xf>
    <xf numFmtId="0" fontId="1" fillId="5" borderId="6" xfId="0" applyFont="1" applyFill="1" applyBorder="1" applyAlignment="1" applyProtection="1">
      <alignment horizontal="center"/>
      <protection hidden="1"/>
    </xf>
    <xf numFmtId="0" fontId="3" fillId="5" borderId="7" xfId="0" applyFont="1" applyFill="1" applyBorder="1" applyAlignment="1" applyProtection="1">
      <alignment horizontal="center"/>
      <protection hidden="1"/>
    </xf>
    <xf numFmtId="0" fontId="1" fillId="5" borderId="7" xfId="0" applyFont="1" applyFill="1" applyBorder="1" applyAlignment="1" applyProtection="1">
      <alignment horizontal="center"/>
      <protection hidden="1"/>
    </xf>
    <xf numFmtId="0" fontId="3" fillId="5" borderId="8" xfId="0" applyFont="1" applyFill="1" applyBorder="1" applyProtection="1">
      <protection hidden="1"/>
    </xf>
    <xf numFmtId="0" fontId="9" fillId="2" borderId="0" xfId="0" applyFont="1" applyFill="1" applyProtection="1">
      <protection hidden="1"/>
    </xf>
    <xf numFmtId="0" fontId="2" fillId="5" borderId="4" xfId="0" applyFont="1" applyFill="1" applyBorder="1" applyAlignment="1" applyProtection="1">
      <alignment horizontal="left"/>
      <protection hidden="1"/>
    </xf>
    <xf numFmtId="0" fontId="10" fillId="5" borderId="0" xfId="0" applyFont="1" applyFill="1" applyAlignment="1" applyProtection="1">
      <alignment horizontal="center"/>
      <protection hidden="1"/>
    </xf>
    <xf numFmtId="0" fontId="2" fillId="5" borderId="0" xfId="0" applyFont="1" applyFill="1" applyAlignment="1" applyProtection="1">
      <alignment horizontal="left"/>
      <protection hidden="1"/>
    </xf>
    <xf numFmtId="0" fontId="12" fillId="5" borderId="0" xfId="0" applyFont="1" applyFill="1" applyAlignment="1" applyProtection="1">
      <alignment horizontal="left"/>
      <protection hidden="1"/>
    </xf>
    <xf numFmtId="0" fontId="1" fillId="5" borderId="5" xfId="0" applyFont="1" applyFill="1" applyBorder="1" applyProtection="1">
      <protection hidden="1"/>
    </xf>
    <xf numFmtId="0" fontId="3" fillId="5" borderId="4" xfId="0" applyFont="1" applyFill="1" applyBorder="1" applyAlignment="1" applyProtection="1">
      <alignment horizontal="left"/>
      <protection hidden="1"/>
    </xf>
    <xf numFmtId="0" fontId="3" fillId="5" borderId="0" xfId="0" applyFont="1" applyFill="1" applyAlignment="1" applyProtection="1">
      <alignment horizontal="left"/>
      <protection hidden="1"/>
    </xf>
    <xf numFmtId="0" fontId="1" fillId="5" borderId="0" xfId="0" applyFont="1" applyFill="1" applyProtection="1">
      <protection hidden="1"/>
    </xf>
    <xf numFmtId="0" fontId="3" fillId="5" borderId="0" xfId="0" applyFont="1" applyFill="1" applyAlignment="1" applyProtection="1">
      <alignment horizontal="right"/>
      <protection hidden="1"/>
    </xf>
    <xf numFmtId="0" fontId="3" fillId="5" borderId="0" xfId="0" applyFont="1" applyFill="1" applyAlignment="1" applyProtection="1">
      <alignment horizontal="center"/>
      <protection hidden="1"/>
    </xf>
    <xf numFmtId="0" fontId="3" fillId="5" borderId="17" xfId="0" applyFont="1" applyFill="1" applyBorder="1" applyAlignment="1" applyProtection="1">
      <alignment horizontal="left"/>
      <protection hidden="1"/>
    </xf>
    <xf numFmtId="0" fontId="3" fillId="5" borderId="16" xfId="0" applyFont="1" applyFill="1" applyBorder="1" applyAlignment="1" applyProtection="1">
      <alignment horizontal="right"/>
      <protection hidden="1"/>
    </xf>
    <xf numFmtId="0" fontId="3" fillId="5" borderId="16" xfId="0" applyFont="1" applyFill="1" applyBorder="1" applyAlignment="1" applyProtection="1">
      <alignment horizontal="center"/>
      <protection hidden="1"/>
    </xf>
    <xf numFmtId="0" fontId="1" fillId="5" borderId="4" xfId="0" applyFont="1" applyFill="1" applyBorder="1" applyAlignment="1" applyProtection="1">
      <alignment horizontal="left"/>
      <protection hidden="1"/>
    </xf>
    <xf numFmtId="0" fontId="1" fillId="5" borderId="0" xfId="0" applyFont="1" applyFill="1" applyAlignment="1" applyProtection="1">
      <alignment horizontal="center"/>
      <protection hidden="1"/>
    </xf>
    <xf numFmtId="0" fontId="3" fillId="5" borderId="5" xfId="0" applyFont="1" applyFill="1" applyBorder="1" applyAlignment="1" applyProtection="1">
      <alignment horizontal="left"/>
      <protection hidden="1"/>
    </xf>
    <xf numFmtId="0" fontId="3" fillId="5" borderId="7" xfId="0" applyFont="1" applyFill="1" applyBorder="1" applyProtection="1">
      <protection hidden="1"/>
    </xf>
    <xf numFmtId="0" fontId="1" fillId="5" borderId="8" xfId="0" applyFont="1" applyFill="1" applyBorder="1" applyProtection="1">
      <protection hidden="1"/>
    </xf>
    <xf numFmtId="0" fontId="1" fillId="6" borderId="0" xfId="0" applyFont="1" applyFill="1" applyAlignment="1" applyProtection="1">
      <alignment horizontal="center"/>
      <protection hidden="1"/>
    </xf>
    <xf numFmtId="0" fontId="3" fillId="6" borderId="0" xfId="0" applyFont="1" applyFill="1" applyAlignment="1" applyProtection="1">
      <alignment horizontal="center"/>
      <protection hidden="1"/>
    </xf>
    <xf numFmtId="0" fontId="3" fillId="6" borderId="0" xfId="0" applyFont="1" applyFill="1" applyProtection="1">
      <protection hidden="1"/>
    </xf>
    <xf numFmtId="0" fontId="3" fillId="6" borderId="0" xfId="0" applyFont="1" applyFill="1" applyAlignment="1" applyProtection="1">
      <alignment horizontal="center"/>
      <protection locked="0"/>
    </xf>
    <xf numFmtId="0" fontId="2" fillId="3" borderId="9" xfId="0" applyFont="1" applyFill="1" applyBorder="1" applyAlignment="1" applyProtection="1">
      <alignment horizontal="center" vertical="top"/>
      <protection hidden="1"/>
    </xf>
    <xf numFmtId="0" fontId="2" fillId="3" borderId="9" xfId="0" applyFont="1" applyFill="1" applyBorder="1" applyAlignment="1" applyProtection="1">
      <alignment horizontal="center" vertical="top" wrapText="1"/>
      <protection hidden="1"/>
    </xf>
    <xf numFmtId="0" fontId="1" fillId="0" borderId="0" xfId="0" applyFont="1" applyProtection="1">
      <protection hidden="1"/>
    </xf>
    <xf numFmtId="164" fontId="1" fillId="2" borderId="5" xfId="0" applyNumberFormat="1" applyFont="1" applyFill="1" applyBorder="1" applyAlignment="1" applyProtection="1">
      <alignment horizontal="left"/>
      <protection hidden="1"/>
    </xf>
    <xf numFmtId="0" fontId="3" fillId="7" borderId="3" xfId="0" applyFont="1" applyFill="1" applyBorder="1" applyProtection="1">
      <protection locked="0"/>
    </xf>
    <xf numFmtId="0" fontId="3" fillId="7" borderId="5" xfId="0" applyFont="1" applyFill="1" applyBorder="1" applyProtection="1">
      <protection locked="0"/>
    </xf>
    <xf numFmtId="0" fontId="2" fillId="3" borderId="1" xfId="0" applyFont="1" applyFill="1" applyBorder="1" applyAlignment="1" applyProtection="1">
      <alignment horizontal="center"/>
      <protection hidden="1"/>
    </xf>
    <xf numFmtId="0" fontId="2" fillId="3" borderId="2" xfId="0" applyFont="1" applyFill="1" applyBorder="1" applyAlignment="1" applyProtection="1">
      <alignment horizontal="center"/>
      <protection hidden="1"/>
    </xf>
    <xf numFmtId="0" fontId="2" fillId="3" borderId="3" xfId="0" applyFont="1" applyFill="1" applyBorder="1" applyAlignment="1" applyProtection="1">
      <alignment horizontal="center"/>
      <protection hidden="1"/>
    </xf>
    <xf numFmtId="17" fontId="3" fillId="5" borderId="13" xfId="0" applyNumberFormat="1" applyFont="1" applyFill="1" applyBorder="1" applyAlignment="1" applyProtection="1">
      <alignment horizontal="center"/>
      <protection hidden="1"/>
    </xf>
    <xf numFmtId="17" fontId="3" fillId="5" borderId="14" xfId="0" applyNumberFormat="1" applyFont="1" applyFill="1" applyBorder="1" applyAlignment="1" applyProtection="1">
      <alignment horizontal="center"/>
      <protection hidden="1"/>
    </xf>
    <xf numFmtId="17" fontId="3" fillId="5" borderId="15" xfId="0" applyNumberFormat="1" applyFont="1" applyFill="1" applyBorder="1" applyAlignment="1" applyProtection="1">
      <alignment horizontal="center"/>
      <protection hidden="1"/>
    </xf>
    <xf numFmtId="0" fontId="2" fillId="2" borderId="0" xfId="0" applyFont="1" applyFill="1" applyAlignment="1" applyProtection="1">
      <alignment horizontal="center"/>
      <protection hidden="1"/>
    </xf>
    <xf numFmtId="0" fontId="1" fillId="3" borderId="4" xfId="0" applyFont="1" applyFill="1" applyBorder="1" applyAlignment="1" applyProtection="1">
      <alignment horizontal="left" vertical="top" wrapText="1"/>
      <protection hidden="1"/>
    </xf>
    <xf numFmtId="0" fontId="1" fillId="3" borderId="0" xfId="0" applyFont="1" applyFill="1" applyAlignment="1" applyProtection="1">
      <alignment horizontal="left" vertical="top" wrapText="1"/>
      <protection hidden="1"/>
    </xf>
    <xf numFmtId="0" fontId="1" fillId="3" borderId="5" xfId="0" applyFont="1" applyFill="1" applyBorder="1" applyAlignment="1" applyProtection="1">
      <alignment horizontal="left" vertical="top" wrapText="1"/>
      <protection hidden="1"/>
    </xf>
    <xf numFmtId="0" fontId="1" fillId="3" borderId="6" xfId="0" applyFont="1" applyFill="1" applyBorder="1" applyAlignment="1" applyProtection="1">
      <alignment horizontal="center" wrapText="1"/>
      <protection hidden="1"/>
    </xf>
    <xf numFmtId="0" fontId="1" fillId="3" borderId="7" xfId="0" applyFont="1" applyFill="1" applyBorder="1" applyAlignment="1" applyProtection="1">
      <alignment horizontal="center" wrapText="1"/>
      <protection hidden="1"/>
    </xf>
    <xf numFmtId="0" fontId="1" fillId="3" borderId="8" xfId="0" applyFont="1" applyFill="1" applyBorder="1" applyAlignment="1" applyProtection="1">
      <alignment horizontal="center" wrapText="1"/>
      <protection hidden="1"/>
    </xf>
  </cellXfs>
  <cellStyles count="1">
    <cellStyle name="Normal" xfId="0" builtinId="0"/>
  </cellStyles>
  <dxfs count="0"/>
  <tableStyles count="0" defaultTableStyle="TableStyleMedium9" defaultPivotStyle="PivotStyleLight16"/>
  <colors>
    <mruColors>
      <color rgb="FFFFFFCC"/>
      <color rgb="FF99FF33"/>
      <color rgb="FF996633"/>
      <color rgb="FF99FFCC"/>
      <color rgb="FFCC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September"/><Relationship Id="rId2" Type="http://schemas.openxmlformats.org/officeDocument/2006/relationships/hyperlink" Target="#June"/><Relationship Id="rId1" Type="http://schemas.openxmlformats.org/officeDocument/2006/relationships/hyperlink" Target="#March"/><Relationship Id="rId5" Type="http://schemas.openxmlformats.org/officeDocument/2006/relationships/hyperlink" Target="#Annual"/><Relationship Id="rId4" Type="http://schemas.openxmlformats.org/officeDocument/2006/relationships/hyperlink" Target="#January"/></Relationships>
</file>

<file path=xl/drawings/drawing1.xml><?xml version="1.0" encoding="utf-8"?>
<xdr:wsDr xmlns:xdr="http://schemas.openxmlformats.org/drawingml/2006/spreadsheetDrawing" xmlns:a="http://schemas.openxmlformats.org/drawingml/2006/main">
  <xdr:twoCellAnchor>
    <xdr:from>
      <xdr:col>1</xdr:col>
      <xdr:colOff>895349</xdr:colOff>
      <xdr:row>9</xdr:row>
      <xdr:rowOff>133350</xdr:rowOff>
    </xdr:from>
    <xdr:to>
      <xdr:col>2</xdr:col>
      <xdr:colOff>609600</xdr:colOff>
      <xdr:row>9</xdr:row>
      <xdr:rowOff>476250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285999" y="2800350"/>
          <a:ext cx="666751" cy="342900"/>
        </a:xfrm>
        <a:prstGeom prst="rect">
          <a:avLst/>
        </a:prstGeom>
        <a:solidFill>
          <a:schemeClr val="accent6">
            <a:lumMod val="20000"/>
            <a:lumOff val="8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baseline="0"/>
            <a:t>March</a:t>
          </a:r>
        </a:p>
        <a:p>
          <a:endParaRPr lang="en-CA" sz="1100"/>
        </a:p>
      </xdr:txBody>
    </xdr:sp>
    <xdr:clientData/>
  </xdr:twoCellAnchor>
  <xdr:twoCellAnchor>
    <xdr:from>
      <xdr:col>2</xdr:col>
      <xdr:colOff>733424</xdr:colOff>
      <xdr:row>9</xdr:row>
      <xdr:rowOff>142875</xdr:rowOff>
    </xdr:from>
    <xdr:to>
      <xdr:col>2</xdr:col>
      <xdr:colOff>1371599</xdr:colOff>
      <xdr:row>9</xdr:row>
      <xdr:rowOff>466726</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3076574" y="2809875"/>
          <a:ext cx="638175" cy="323851"/>
        </a:xfrm>
        <a:prstGeom prst="rect">
          <a:avLst/>
        </a:prstGeom>
        <a:solidFill>
          <a:schemeClr val="accent6">
            <a:lumMod val="20000"/>
            <a:lumOff val="8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June</a:t>
          </a:r>
        </a:p>
      </xdr:txBody>
    </xdr:sp>
    <xdr:clientData/>
  </xdr:twoCellAnchor>
  <xdr:oneCellAnchor>
    <xdr:from>
      <xdr:col>3</xdr:col>
      <xdr:colOff>47625</xdr:colOff>
      <xdr:row>9</xdr:row>
      <xdr:rowOff>142875</xdr:rowOff>
    </xdr:from>
    <xdr:ext cx="857250" cy="333375"/>
    <xdr:sp macro="" textlink="">
      <xdr:nvSpPr>
        <xdr:cNvPr id="4" name="TextBox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3867150" y="2809875"/>
          <a:ext cx="857250" cy="333375"/>
        </a:xfrm>
        <a:prstGeom prst="rect">
          <a:avLst/>
        </a:prstGeom>
        <a:solidFill>
          <a:schemeClr val="accent6">
            <a:lumMod val="20000"/>
            <a:lumOff val="80000"/>
          </a:schemeClr>
        </a:solidFill>
        <a:ln>
          <a:solidFill>
            <a:schemeClr val="accent6">
              <a:lumMod val="75000"/>
            </a:schemeClr>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100"/>
            <a:t>September</a:t>
          </a:r>
        </a:p>
      </xdr:txBody>
    </xdr:sp>
    <xdr:clientData/>
  </xdr:oneCellAnchor>
  <xdr:twoCellAnchor>
    <xdr:from>
      <xdr:col>1</xdr:col>
      <xdr:colOff>104776</xdr:colOff>
      <xdr:row>9</xdr:row>
      <xdr:rowOff>133350</xdr:rowOff>
    </xdr:from>
    <xdr:to>
      <xdr:col>1</xdr:col>
      <xdr:colOff>771525</xdr:colOff>
      <xdr:row>9</xdr:row>
      <xdr:rowOff>476251</xdr:rowOff>
    </xdr:to>
    <xdr:sp macro="" textlink="">
      <xdr:nvSpPr>
        <xdr:cNvPr id="5" name="TextBox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1495426" y="2800350"/>
          <a:ext cx="666749" cy="342901"/>
        </a:xfrm>
        <a:prstGeom prst="rect">
          <a:avLst/>
        </a:prstGeom>
        <a:solidFill>
          <a:schemeClr val="accent6">
            <a:lumMod val="20000"/>
            <a:lumOff val="8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January</a:t>
          </a:r>
        </a:p>
      </xdr:txBody>
    </xdr:sp>
    <xdr:clientData/>
  </xdr:twoCellAnchor>
  <xdr:twoCellAnchor>
    <xdr:from>
      <xdr:col>3</xdr:col>
      <xdr:colOff>1009650</xdr:colOff>
      <xdr:row>9</xdr:row>
      <xdr:rowOff>142875</xdr:rowOff>
    </xdr:from>
    <xdr:to>
      <xdr:col>4</xdr:col>
      <xdr:colOff>819150</xdr:colOff>
      <xdr:row>9</xdr:row>
      <xdr:rowOff>476250</xdr:rowOff>
    </xdr:to>
    <xdr:sp macro="" textlink="">
      <xdr:nvSpPr>
        <xdr:cNvPr id="6" name="TextBox 5">
          <a:hlinkClick xmlns:r="http://schemas.openxmlformats.org/officeDocument/2006/relationships" r:id="rId5"/>
          <a:extLst>
            <a:ext uri="{FF2B5EF4-FFF2-40B4-BE49-F238E27FC236}">
              <a16:creationId xmlns:a16="http://schemas.microsoft.com/office/drawing/2014/main" id="{00000000-0008-0000-0000-000006000000}"/>
            </a:ext>
          </a:extLst>
        </xdr:cNvPr>
        <xdr:cNvSpPr txBox="1"/>
      </xdr:nvSpPr>
      <xdr:spPr>
        <a:xfrm>
          <a:off x="4829175" y="2809875"/>
          <a:ext cx="1076325" cy="333375"/>
        </a:xfrm>
        <a:prstGeom prst="rect">
          <a:avLst/>
        </a:prstGeom>
        <a:solidFill>
          <a:schemeClr val="accent6">
            <a:lumMod val="20000"/>
            <a:lumOff val="8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Annual</a:t>
          </a:r>
          <a:r>
            <a:rPr lang="en-CA" sz="1100" baseline="0"/>
            <a:t> Totals</a:t>
          </a:r>
          <a:endParaRPr lang="en-CA"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4"/>
  <sheetViews>
    <sheetView tabSelected="1" topLeftCell="A258" zoomScaleNormal="100" workbookViewId="0">
      <selection activeCell="C28" sqref="C28"/>
    </sheetView>
  </sheetViews>
  <sheetFormatPr defaultColWidth="8.85546875" defaultRowHeight="12.75" x14ac:dyDescent="0.2"/>
  <cols>
    <col min="1" max="1" width="20.85546875" style="35" customWidth="1"/>
    <col min="2" max="2" width="14.28515625" style="35" customWidth="1"/>
    <col min="3" max="3" width="22.140625" style="13" customWidth="1"/>
    <col min="4" max="4" width="19" style="13" customWidth="1"/>
    <col min="5" max="5" width="15" style="13" customWidth="1"/>
    <col min="6" max="6" width="16.85546875" style="13" customWidth="1"/>
    <col min="7" max="7" width="15.85546875" style="4" hidden="1" customWidth="1"/>
    <col min="8" max="8" width="8.85546875" style="4" hidden="1" customWidth="1"/>
    <col min="9" max="9" width="8.85546875" style="12" customWidth="1"/>
    <col min="10" max="10" width="8.85546875" style="13"/>
    <col min="11" max="11" width="16.28515625" style="13" customWidth="1"/>
    <col min="12" max="12" width="10.5703125" style="13" customWidth="1"/>
    <col min="13" max="16384" width="8.85546875" style="13"/>
  </cols>
  <sheetData>
    <row r="1" spans="1:19" ht="18" x14ac:dyDescent="0.25">
      <c r="A1" s="89" t="s">
        <v>56</v>
      </c>
      <c r="B1" s="89"/>
      <c r="C1" s="89"/>
      <c r="D1" s="89"/>
      <c r="E1" s="89"/>
      <c r="F1" s="89"/>
      <c r="G1" s="3" t="s">
        <v>0</v>
      </c>
    </row>
    <row r="2" spans="1:19" ht="9" customHeight="1" thickBot="1" x14ac:dyDescent="0.25">
      <c r="A2" s="13"/>
      <c r="B2" s="13"/>
    </row>
    <row r="3" spans="1:19" x14ac:dyDescent="0.2">
      <c r="A3" s="14" t="s">
        <v>1</v>
      </c>
      <c r="B3" s="81"/>
      <c r="C3" s="75"/>
      <c r="J3" s="15" t="s">
        <v>2</v>
      </c>
      <c r="K3" s="16"/>
      <c r="L3" s="17"/>
      <c r="M3" s="17"/>
      <c r="N3" s="17"/>
      <c r="O3" s="16"/>
      <c r="P3" s="16"/>
      <c r="Q3" s="16"/>
      <c r="R3" s="16"/>
      <c r="S3" s="18"/>
    </row>
    <row r="4" spans="1:19" s="12" customFormat="1" x14ac:dyDescent="0.2">
      <c r="A4" s="19"/>
      <c r="B4" s="20"/>
      <c r="C4" s="75"/>
      <c r="D4" s="13"/>
      <c r="E4" s="13"/>
      <c r="F4" s="13"/>
      <c r="G4" s="4"/>
      <c r="H4" s="4"/>
      <c r="J4" s="21"/>
      <c r="K4" s="22"/>
      <c r="L4" s="23"/>
      <c r="M4" s="23"/>
      <c r="N4" s="23"/>
      <c r="O4" s="22"/>
      <c r="P4" s="22"/>
      <c r="Q4" s="22"/>
      <c r="R4" s="22"/>
      <c r="S4" s="24"/>
    </row>
    <row r="5" spans="1:19" x14ac:dyDescent="0.2">
      <c r="A5" s="25" t="s">
        <v>50</v>
      </c>
      <c r="B5" s="82" t="s">
        <v>49</v>
      </c>
      <c r="J5" s="27" t="s">
        <v>3</v>
      </c>
      <c r="K5" s="28"/>
      <c r="L5" s="30"/>
      <c r="M5" s="30"/>
      <c r="N5" s="28"/>
      <c r="O5" s="28"/>
      <c r="P5" s="28"/>
      <c r="Q5" s="28"/>
      <c r="R5" s="28"/>
      <c r="S5" s="29"/>
    </row>
    <row r="6" spans="1:19" x14ac:dyDescent="0.2">
      <c r="A6" s="25" t="s">
        <v>51</v>
      </c>
      <c r="B6" s="82" t="s">
        <v>53</v>
      </c>
      <c r="C6" s="79"/>
      <c r="J6" s="27"/>
      <c r="K6" s="28"/>
      <c r="L6" s="30"/>
      <c r="M6" s="30"/>
      <c r="N6" s="28"/>
      <c r="O6" s="28"/>
      <c r="P6" s="28"/>
      <c r="Q6" s="28"/>
      <c r="R6" s="28"/>
      <c r="S6" s="29"/>
    </row>
    <row r="7" spans="1:19" x14ac:dyDescent="0.2">
      <c r="A7" s="25" t="s">
        <v>52</v>
      </c>
      <c r="B7" s="82"/>
      <c r="J7" s="27" t="s">
        <v>4</v>
      </c>
      <c r="K7" s="30"/>
      <c r="L7" s="30"/>
      <c r="M7" s="30"/>
      <c r="N7" s="30"/>
      <c r="O7" s="30"/>
      <c r="P7" s="30"/>
      <c r="Q7" s="30"/>
      <c r="R7" s="30"/>
      <c r="S7" s="29"/>
    </row>
    <row r="8" spans="1:19" x14ac:dyDescent="0.2">
      <c r="A8" s="25" t="s">
        <v>5</v>
      </c>
      <c r="B8" s="80">
        <v>45292</v>
      </c>
      <c r="J8" s="33" t="s">
        <v>7</v>
      </c>
      <c r="K8" s="30"/>
      <c r="L8" s="30"/>
      <c r="M8" s="30"/>
      <c r="N8" s="30"/>
      <c r="O8" s="30"/>
      <c r="P8" s="30"/>
      <c r="Q8" s="30"/>
      <c r="R8" s="30"/>
      <c r="S8" s="29"/>
    </row>
    <row r="9" spans="1:19" ht="13.5" thickBot="1" x14ac:dyDescent="0.25">
      <c r="A9" s="31" t="s">
        <v>6</v>
      </c>
      <c r="B9" s="32">
        <v>45657</v>
      </c>
      <c r="J9" s="33"/>
      <c r="K9" s="30"/>
      <c r="L9" s="30"/>
      <c r="M9" s="30"/>
      <c r="N9" s="30"/>
      <c r="O9" s="30"/>
      <c r="P9" s="30"/>
      <c r="Q9" s="30"/>
      <c r="R9" s="30"/>
      <c r="S9" s="29"/>
    </row>
    <row r="10" spans="1:19" ht="44.25" customHeight="1" x14ac:dyDescent="0.25">
      <c r="C10" s="36"/>
      <c r="J10" s="33" t="s">
        <v>8</v>
      </c>
      <c r="K10" s="30"/>
      <c r="L10" s="30"/>
      <c r="M10" s="30"/>
      <c r="N10" s="30"/>
      <c r="O10" s="30"/>
      <c r="P10" s="30"/>
      <c r="Q10" s="30"/>
      <c r="R10" s="30"/>
      <c r="S10" s="29"/>
    </row>
    <row r="11" spans="1:19" ht="66" customHeight="1" x14ac:dyDescent="0.25">
      <c r="A11" s="77" t="s">
        <v>11</v>
      </c>
      <c r="B11" s="77" t="s">
        <v>12</v>
      </c>
      <c r="C11" s="78" t="s">
        <v>13</v>
      </c>
      <c r="D11" s="78" t="s">
        <v>14</v>
      </c>
      <c r="E11" s="78" t="s">
        <v>15</v>
      </c>
      <c r="F11" s="78" t="s">
        <v>16</v>
      </c>
      <c r="G11" s="6"/>
      <c r="J11" s="90" t="s">
        <v>54</v>
      </c>
      <c r="K11" s="91"/>
      <c r="L11" s="91"/>
      <c r="M11" s="91"/>
      <c r="N11" s="91"/>
      <c r="O11" s="91"/>
      <c r="P11" s="91"/>
      <c r="Q11" s="91"/>
      <c r="R11" s="91"/>
      <c r="S11" s="92"/>
    </row>
    <row r="12" spans="1:19" ht="18" x14ac:dyDescent="0.25">
      <c r="A12" s="37" t="s">
        <v>17</v>
      </c>
      <c r="B12" s="38"/>
      <c r="C12" s="39"/>
      <c r="D12" s="38"/>
      <c r="E12" s="38"/>
      <c r="F12" s="38"/>
      <c r="G12" s="7"/>
      <c r="J12" s="33"/>
      <c r="K12" s="34" t="s">
        <v>9</v>
      </c>
      <c r="L12" s="34"/>
      <c r="M12" s="34"/>
      <c r="N12" s="30"/>
      <c r="O12" s="30"/>
      <c r="P12" s="30"/>
      <c r="Q12" s="30"/>
      <c r="R12" s="30"/>
      <c r="S12" s="29"/>
    </row>
    <row r="13" spans="1:19" ht="13.5" customHeight="1" thickBot="1" x14ac:dyDescent="0.25">
      <c r="A13" s="40">
        <v>45292</v>
      </c>
      <c r="B13" s="40" t="s">
        <v>20</v>
      </c>
      <c r="C13" s="2"/>
      <c r="D13" s="2"/>
      <c r="E13" s="2"/>
      <c r="F13" s="2"/>
      <c r="G13" s="8" t="str">
        <f t="shared" ref="G13:G76" si="0">IF(C13="","",IF(C13=$D$393,IF(D13=$B$5,"WorkHome","WorkForeign"),IF(C13=$D$395,IF(D13=$B$5,"TravelWorkHome","TravelWorkForeign"),IF(C13=$D$394,IF(D13=$B$5,"NonWorkHome","NonWorkForeign"),IF(C13=$D$396,IF(D13=$B$5,"TravelHome","TravelForeign"))))))</f>
        <v/>
      </c>
      <c r="H13" s="4" t="str">
        <f t="shared" ref="H13:H76" si="1">IF(D13="","",IF(D13=$B$5,$B$5,IF(D13=$B$6,$B$6,IF(D13=$B$7,$B$7,"Other"))))</f>
        <v/>
      </c>
      <c r="J13" s="93" t="s">
        <v>10</v>
      </c>
      <c r="K13" s="94"/>
      <c r="L13" s="94"/>
      <c r="M13" s="94"/>
      <c r="N13" s="94"/>
      <c r="O13" s="94"/>
      <c r="P13" s="94"/>
      <c r="Q13" s="94"/>
      <c r="R13" s="94"/>
      <c r="S13" s="95"/>
    </row>
    <row r="14" spans="1:19" x14ac:dyDescent="0.2">
      <c r="A14" s="40">
        <v>45293</v>
      </c>
      <c r="B14" s="40" t="s">
        <v>21</v>
      </c>
      <c r="C14" s="2"/>
      <c r="D14" s="2"/>
      <c r="E14" s="2"/>
      <c r="F14" s="2"/>
      <c r="G14" s="8" t="str">
        <f t="shared" si="0"/>
        <v/>
      </c>
      <c r="H14" s="4" t="str">
        <f t="shared" si="1"/>
        <v/>
      </c>
    </row>
    <row r="15" spans="1:19" x14ac:dyDescent="0.2">
      <c r="A15" s="40">
        <v>45294</v>
      </c>
      <c r="B15" s="40" t="s">
        <v>22</v>
      </c>
      <c r="C15" s="2"/>
      <c r="D15" s="2"/>
      <c r="E15" s="2"/>
      <c r="F15" s="2"/>
      <c r="G15" s="8" t="str">
        <f t="shared" si="0"/>
        <v/>
      </c>
      <c r="H15" s="4" t="str">
        <f t="shared" si="1"/>
        <v/>
      </c>
    </row>
    <row r="16" spans="1:19" x14ac:dyDescent="0.2">
      <c r="A16" s="40">
        <v>45295</v>
      </c>
      <c r="B16" s="40" t="s">
        <v>23</v>
      </c>
      <c r="C16" s="2"/>
      <c r="D16" s="2"/>
      <c r="E16" s="2"/>
      <c r="F16" s="2"/>
      <c r="G16" s="8" t="str">
        <f t="shared" si="0"/>
        <v/>
      </c>
      <c r="H16" s="4" t="str">
        <f t="shared" si="1"/>
        <v/>
      </c>
    </row>
    <row r="17" spans="1:14" ht="13.5" customHeight="1" x14ac:dyDescent="0.2">
      <c r="A17" s="40">
        <v>45296</v>
      </c>
      <c r="B17" s="40" t="s">
        <v>24</v>
      </c>
      <c r="C17" s="2"/>
      <c r="D17" s="2"/>
      <c r="E17" s="2"/>
      <c r="F17" s="2"/>
      <c r="G17" s="8" t="str">
        <f t="shared" si="0"/>
        <v/>
      </c>
      <c r="H17" s="4" t="str">
        <f t="shared" si="1"/>
        <v/>
      </c>
    </row>
    <row r="18" spans="1:14" x14ac:dyDescent="0.2">
      <c r="A18" s="40">
        <v>45297</v>
      </c>
      <c r="B18" s="40" t="s">
        <v>18</v>
      </c>
      <c r="C18" s="2"/>
      <c r="D18" s="2"/>
      <c r="E18" s="2"/>
      <c r="F18" s="2"/>
      <c r="G18" s="8" t="str">
        <f t="shared" si="0"/>
        <v/>
      </c>
      <c r="H18" s="4" t="str">
        <f t="shared" si="1"/>
        <v/>
      </c>
    </row>
    <row r="19" spans="1:14" x14ac:dyDescent="0.2">
      <c r="A19" s="40">
        <v>45298</v>
      </c>
      <c r="B19" s="40" t="s">
        <v>19</v>
      </c>
      <c r="C19" s="2"/>
      <c r="D19" s="2"/>
      <c r="E19" s="2"/>
      <c r="F19" s="2"/>
      <c r="G19" s="8" t="str">
        <f t="shared" si="0"/>
        <v/>
      </c>
      <c r="H19" s="4" t="str">
        <f t="shared" si="1"/>
        <v/>
      </c>
    </row>
    <row r="20" spans="1:14" x14ac:dyDescent="0.2">
      <c r="A20" s="40">
        <v>45299</v>
      </c>
      <c r="B20" s="40" t="s">
        <v>20</v>
      </c>
      <c r="C20" s="2"/>
      <c r="D20" s="2"/>
      <c r="E20" s="2"/>
      <c r="F20" s="2"/>
      <c r="G20" s="8" t="str">
        <f t="shared" si="0"/>
        <v/>
      </c>
      <c r="H20" s="4" t="str">
        <f t="shared" si="1"/>
        <v/>
      </c>
    </row>
    <row r="21" spans="1:14" x14ac:dyDescent="0.2">
      <c r="A21" s="40">
        <v>45300</v>
      </c>
      <c r="B21" s="40" t="s">
        <v>21</v>
      </c>
      <c r="C21" s="2"/>
      <c r="D21" s="2"/>
      <c r="E21" s="2"/>
      <c r="F21" s="2"/>
      <c r="G21" s="8" t="str">
        <f t="shared" si="0"/>
        <v/>
      </c>
      <c r="H21" s="4" t="str">
        <f t="shared" si="1"/>
        <v/>
      </c>
    </row>
    <row r="22" spans="1:14" x14ac:dyDescent="0.2">
      <c r="A22" s="40">
        <v>45301</v>
      </c>
      <c r="B22" s="40" t="s">
        <v>22</v>
      </c>
      <c r="C22" s="2"/>
      <c r="D22" s="2"/>
      <c r="E22" s="2"/>
      <c r="F22" s="2"/>
      <c r="G22" s="8" t="str">
        <f t="shared" si="0"/>
        <v/>
      </c>
      <c r="H22" s="4" t="str">
        <f t="shared" si="1"/>
        <v/>
      </c>
    </row>
    <row r="23" spans="1:14" x14ac:dyDescent="0.2">
      <c r="A23" s="40">
        <v>45302</v>
      </c>
      <c r="B23" s="40" t="s">
        <v>23</v>
      </c>
      <c r="C23" s="2"/>
      <c r="D23" s="2"/>
      <c r="E23" s="2"/>
      <c r="F23" s="2"/>
      <c r="G23" s="8" t="str">
        <f t="shared" si="0"/>
        <v/>
      </c>
      <c r="H23" s="4" t="str">
        <f t="shared" si="1"/>
        <v/>
      </c>
    </row>
    <row r="24" spans="1:14" x14ac:dyDescent="0.2">
      <c r="A24" s="40">
        <v>45303</v>
      </c>
      <c r="B24" s="40" t="s">
        <v>24</v>
      </c>
      <c r="C24" s="2"/>
      <c r="D24" s="2"/>
      <c r="E24" s="2"/>
      <c r="F24" s="2"/>
      <c r="G24" s="8" t="str">
        <f t="shared" si="0"/>
        <v/>
      </c>
      <c r="H24" s="4" t="str">
        <f t="shared" si="1"/>
        <v/>
      </c>
    </row>
    <row r="25" spans="1:14" x14ac:dyDescent="0.2">
      <c r="A25" s="40">
        <v>45304</v>
      </c>
      <c r="B25" s="40" t="s">
        <v>18</v>
      </c>
      <c r="C25" s="2"/>
      <c r="D25" s="2"/>
      <c r="E25" s="2"/>
      <c r="F25" s="2"/>
      <c r="G25" s="8" t="str">
        <f t="shared" si="0"/>
        <v/>
      </c>
      <c r="H25" s="4" t="str">
        <f t="shared" si="1"/>
        <v/>
      </c>
      <c r="M25" s="41"/>
    </row>
    <row r="26" spans="1:14" x14ac:dyDescent="0.2">
      <c r="A26" s="40">
        <v>45305</v>
      </c>
      <c r="B26" s="40" t="s">
        <v>19</v>
      </c>
      <c r="C26" s="2"/>
      <c r="D26" s="2"/>
      <c r="E26" s="2"/>
      <c r="F26" s="2"/>
      <c r="G26" s="8" t="str">
        <f t="shared" si="0"/>
        <v/>
      </c>
      <c r="H26" s="4" t="str">
        <f t="shared" si="1"/>
        <v/>
      </c>
    </row>
    <row r="27" spans="1:14" x14ac:dyDescent="0.2">
      <c r="A27" s="40">
        <v>45306</v>
      </c>
      <c r="B27" s="40" t="s">
        <v>20</v>
      </c>
      <c r="C27" s="2"/>
      <c r="D27" s="2"/>
      <c r="E27" s="2"/>
      <c r="F27" s="2"/>
      <c r="G27" s="8" t="str">
        <f t="shared" si="0"/>
        <v/>
      </c>
      <c r="H27" s="4" t="str">
        <f t="shared" si="1"/>
        <v/>
      </c>
    </row>
    <row r="28" spans="1:14" x14ac:dyDescent="0.2">
      <c r="A28" s="40">
        <v>45307</v>
      </c>
      <c r="B28" s="40" t="s">
        <v>21</v>
      </c>
      <c r="C28" s="2"/>
      <c r="D28" s="2"/>
      <c r="E28" s="2"/>
      <c r="F28" s="2"/>
      <c r="G28" s="8" t="str">
        <f t="shared" si="0"/>
        <v/>
      </c>
      <c r="H28" s="4" t="str">
        <f t="shared" si="1"/>
        <v/>
      </c>
    </row>
    <row r="29" spans="1:14" ht="13.5" thickBot="1" x14ac:dyDescent="0.25">
      <c r="A29" s="40">
        <v>45308</v>
      </c>
      <c r="B29" s="40" t="s">
        <v>22</v>
      </c>
      <c r="C29" s="2"/>
      <c r="D29" s="2"/>
      <c r="E29" s="2"/>
      <c r="F29" s="2"/>
      <c r="G29" s="8" t="str">
        <f t="shared" si="0"/>
        <v/>
      </c>
      <c r="H29" s="4" t="str">
        <f t="shared" si="1"/>
        <v/>
      </c>
    </row>
    <row r="30" spans="1:14" ht="13.5" thickBot="1" x14ac:dyDescent="0.25">
      <c r="A30" s="40">
        <v>45309</v>
      </c>
      <c r="B30" s="40" t="s">
        <v>23</v>
      </c>
      <c r="C30" s="2"/>
      <c r="D30" s="2"/>
      <c r="E30" s="2"/>
      <c r="F30" s="2"/>
      <c r="G30" s="8" t="str">
        <f t="shared" si="0"/>
        <v/>
      </c>
      <c r="H30" s="4" t="str">
        <f t="shared" si="1"/>
        <v/>
      </c>
      <c r="J30" s="86">
        <v>45292</v>
      </c>
      <c r="K30" s="87"/>
      <c r="L30" s="87"/>
      <c r="M30" s="87"/>
      <c r="N30" s="88"/>
    </row>
    <row r="31" spans="1:14" x14ac:dyDescent="0.2">
      <c r="A31" s="40">
        <v>45310</v>
      </c>
      <c r="B31" s="40" t="s">
        <v>24</v>
      </c>
      <c r="C31" s="2"/>
      <c r="D31" s="2"/>
      <c r="E31" s="2"/>
      <c r="F31" s="2"/>
      <c r="G31" s="8" t="str">
        <f t="shared" si="0"/>
        <v/>
      </c>
      <c r="H31" s="4" t="str">
        <f t="shared" si="1"/>
        <v/>
      </c>
      <c r="J31" s="42"/>
      <c r="K31" s="43"/>
      <c r="L31" s="43" t="str">
        <f>IF($B$5="","Input Home",$B$5)</f>
        <v>Canada</v>
      </c>
      <c r="M31" s="43" t="s">
        <v>25</v>
      </c>
      <c r="N31" s="44"/>
    </row>
    <row r="32" spans="1:14" x14ac:dyDescent="0.2">
      <c r="A32" s="40">
        <v>45311</v>
      </c>
      <c r="B32" s="40" t="s">
        <v>18</v>
      </c>
      <c r="C32" s="2"/>
      <c r="D32" s="2"/>
      <c r="E32" s="2"/>
      <c r="F32" s="2"/>
      <c r="G32" s="8" t="str">
        <f t="shared" si="0"/>
        <v/>
      </c>
      <c r="H32" s="4" t="str">
        <f t="shared" si="1"/>
        <v/>
      </c>
      <c r="J32" s="45"/>
      <c r="K32" s="46" t="s">
        <v>26</v>
      </c>
      <c r="L32" s="46">
        <f>COUNTIF($G$13:$G$43,"WorkHome")</f>
        <v>0</v>
      </c>
      <c r="M32" s="46">
        <f>COUNTIF($G$13:$G$43,"WorkForeign")</f>
        <v>0</v>
      </c>
      <c r="N32" s="26"/>
    </row>
    <row r="33" spans="1:14" x14ac:dyDescent="0.2">
      <c r="A33" s="40">
        <v>45312</v>
      </c>
      <c r="B33" s="40" t="s">
        <v>19</v>
      </c>
      <c r="C33" s="2"/>
      <c r="D33" s="2"/>
      <c r="E33" s="2"/>
      <c r="F33" s="2"/>
      <c r="G33" s="8" t="str">
        <f t="shared" si="0"/>
        <v/>
      </c>
      <c r="H33" s="4" t="str">
        <f t="shared" si="1"/>
        <v/>
      </c>
      <c r="J33" s="45"/>
      <c r="K33" s="46" t="s">
        <v>27</v>
      </c>
      <c r="L33" s="46">
        <f>COUNTIF($G$13:$G$43,"NonWorkHome")</f>
        <v>0</v>
      </c>
      <c r="M33" s="46">
        <f>COUNTIF($G$13:$G$43,"NonWorkForeign")</f>
        <v>0</v>
      </c>
      <c r="N33" s="26"/>
    </row>
    <row r="34" spans="1:14" x14ac:dyDescent="0.2">
      <c r="A34" s="40">
        <v>45313</v>
      </c>
      <c r="B34" s="40" t="s">
        <v>20</v>
      </c>
      <c r="C34" s="2"/>
      <c r="D34" s="2"/>
      <c r="E34" s="2"/>
      <c r="F34" s="2"/>
      <c r="G34" s="8" t="str">
        <f t="shared" si="0"/>
        <v/>
      </c>
      <c r="H34" s="4" t="str">
        <f t="shared" si="1"/>
        <v/>
      </c>
      <c r="J34" s="45"/>
      <c r="K34" s="46" t="s">
        <v>28</v>
      </c>
      <c r="L34" s="46">
        <f>COUNTIF($G$13:$G$43,"TravelWorkHome")</f>
        <v>0</v>
      </c>
      <c r="M34" s="46">
        <f>COUNTIF($G$13:$G$43,"TravelWorkForeign")</f>
        <v>0</v>
      </c>
      <c r="N34" s="26"/>
    </row>
    <row r="35" spans="1:14" ht="13.5" thickBot="1" x14ac:dyDescent="0.25">
      <c r="A35" s="40">
        <v>45314</v>
      </c>
      <c r="B35" s="40" t="s">
        <v>21</v>
      </c>
      <c r="C35" s="2"/>
      <c r="D35" s="2"/>
      <c r="E35" s="2"/>
      <c r="F35" s="2"/>
      <c r="G35" s="8" t="str">
        <f t="shared" si="0"/>
        <v/>
      </c>
      <c r="H35" s="4" t="str">
        <f t="shared" si="1"/>
        <v/>
      </c>
      <c r="J35" s="47"/>
      <c r="K35" s="48" t="s">
        <v>29</v>
      </c>
      <c r="L35" s="48">
        <f>COUNTIF($G$13:$G$43,"TravelHome")</f>
        <v>0</v>
      </c>
      <c r="M35" s="48">
        <f>COUNTIF($G$13:$G$43,"TravelForeign")</f>
        <v>0</v>
      </c>
      <c r="N35" s="49"/>
    </row>
    <row r="36" spans="1:14" ht="13.5" thickBot="1" x14ac:dyDescent="0.25">
      <c r="A36" s="40">
        <v>45315</v>
      </c>
      <c r="B36" s="40" t="s">
        <v>22</v>
      </c>
      <c r="C36" s="2"/>
      <c r="D36" s="2"/>
      <c r="E36" s="2"/>
      <c r="F36" s="2"/>
      <c r="G36" s="8" t="str">
        <f t="shared" si="0"/>
        <v/>
      </c>
      <c r="H36" s="4" t="str">
        <f t="shared" si="1"/>
        <v/>
      </c>
      <c r="J36" s="50"/>
      <c r="K36" s="51" t="s">
        <v>30</v>
      </c>
      <c r="L36" s="51">
        <f>SUM(L32:L35)</f>
        <v>0</v>
      </c>
      <c r="M36" s="52">
        <f>SUM(M32:M35)</f>
        <v>0</v>
      </c>
      <c r="N36" s="53">
        <f>SUM(L36:M36)</f>
        <v>0</v>
      </c>
    </row>
    <row r="37" spans="1:14" x14ac:dyDescent="0.2">
      <c r="A37" s="40">
        <v>45316</v>
      </c>
      <c r="B37" s="40" t="s">
        <v>23</v>
      </c>
      <c r="C37" s="2"/>
      <c r="D37" s="2"/>
      <c r="E37" s="2"/>
      <c r="F37" s="2"/>
      <c r="G37" s="8" t="str">
        <f t="shared" si="0"/>
        <v/>
      </c>
      <c r="H37" s="4" t="str">
        <f t="shared" si="1"/>
        <v/>
      </c>
    </row>
    <row r="38" spans="1:14" x14ac:dyDescent="0.2">
      <c r="A38" s="40">
        <v>45317</v>
      </c>
      <c r="B38" s="40" t="s">
        <v>24</v>
      </c>
      <c r="C38" s="2"/>
      <c r="D38" s="2"/>
      <c r="E38" s="2"/>
      <c r="F38" s="2"/>
      <c r="G38" s="8" t="str">
        <f t="shared" si="0"/>
        <v/>
      </c>
      <c r="H38" s="4" t="str">
        <f t="shared" si="1"/>
        <v/>
      </c>
    </row>
    <row r="39" spans="1:14" x14ac:dyDescent="0.2">
      <c r="A39" s="40">
        <v>45318</v>
      </c>
      <c r="B39" s="40" t="s">
        <v>18</v>
      </c>
      <c r="C39" s="2"/>
      <c r="D39" s="2"/>
      <c r="E39" s="2"/>
      <c r="F39" s="2"/>
      <c r="G39" s="8" t="str">
        <f t="shared" si="0"/>
        <v/>
      </c>
      <c r="H39" s="4" t="str">
        <f t="shared" si="1"/>
        <v/>
      </c>
    </row>
    <row r="40" spans="1:14" x14ac:dyDescent="0.2">
      <c r="A40" s="40">
        <v>45319</v>
      </c>
      <c r="B40" s="40" t="s">
        <v>19</v>
      </c>
      <c r="C40" s="2"/>
      <c r="D40" s="2"/>
      <c r="E40" s="2"/>
      <c r="F40" s="2"/>
      <c r="G40" s="8" t="str">
        <f t="shared" si="0"/>
        <v/>
      </c>
      <c r="H40" s="4" t="str">
        <f t="shared" si="1"/>
        <v/>
      </c>
    </row>
    <row r="41" spans="1:14" x14ac:dyDescent="0.2">
      <c r="A41" s="40">
        <v>45320</v>
      </c>
      <c r="B41" s="40" t="s">
        <v>20</v>
      </c>
      <c r="C41" s="2"/>
      <c r="D41" s="2"/>
      <c r="E41" s="2"/>
      <c r="F41" s="2"/>
      <c r="G41" s="8" t="str">
        <f t="shared" si="0"/>
        <v/>
      </c>
      <c r="H41" s="4" t="str">
        <f t="shared" si="1"/>
        <v/>
      </c>
    </row>
    <row r="42" spans="1:14" x14ac:dyDescent="0.2">
      <c r="A42" s="40">
        <v>45321</v>
      </c>
      <c r="B42" s="40" t="s">
        <v>21</v>
      </c>
      <c r="C42" s="2"/>
      <c r="D42" s="2"/>
      <c r="E42" s="2"/>
      <c r="F42" s="2"/>
      <c r="G42" s="8" t="str">
        <f t="shared" si="0"/>
        <v/>
      </c>
      <c r="H42" s="4" t="str">
        <f t="shared" si="1"/>
        <v/>
      </c>
    </row>
    <row r="43" spans="1:14" x14ac:dyDescent="0.2">
      <c r="A43" s="40">
        <v>45322</v>
      </c>
      <c r="B43" s="40" t="s">
        <v>22</v>
      </c>
      <c r="C43" s="2"/>
      <c r="D43" s="2"/>
      <c r="E43" s="2"/>
      <c r="F43" s="2"/>
      <c r="G43" s="8" t="str">
        <f t="shared" si="0"/>
        <v/>
      </c>
      <c r="H43" s="4" t="str">
        <f t="shared" si="1"/>
        <v/>
      </c>
    </row>
    <row r="44" spans="1:14" ht="18" x14ac:dyDescent="0.25">
      <c r="A44" s="37" t="s">
        <v>31</v>
      </c>
      <c r="B44" s="38"/>
      <c r="C44" s="11"/>
      <c r="D44" s="11"/>
      <c r="E44" s="11"/>
      <c r="F44" s="11"/>
      <c r="G44" s="8" t="str">
        <f t="shared" si="0"/>
        <v/>
      </c>
      <c r="H44" s="4" t="str">
        <f t="shared" si="1"/>
        <v/>
      </c>
    </row>
    <row r="45" spans="1:14" x14ac:dyDescent="0.2">
      <c r="A45" s="40">
        <v>45323</v>
      </c>
      <c r="B45" s="40" t="s">
        <v>23</v>
      </c>
      <c r="C45" s="2"/>
      <c r="D45" s="2"/>
      <c r="E45" s="2"/>
      <c r="F45" s="2"/>
      <c r="G45" s="8" t="str">
        <f t="shared" si="0"/>
        <v/>
      </c>
      <c r="H45" s="4" t="str">
        <f t="shared" si="1"/>
        <v/>
      </c>
    </row>
    <row r="46" spans="1:14" x14ac:dyDescent="0.2">
      <c r="A46" s="40">
        <v>45324</v>
      </c>
      <c r="B46" s="40" t="s">
        <v>24</v>
      </c>
      <c r="C46" s="2"/>
      <c r="D46" s="2"/>
      <c r="E46" s="2"/>
      <c r="F46" s="2"/>
      <c r="G46" s="8" t="str">
        <f t="shared" si="0"/>
        <v/>
      </c>
      <c r="H46" s="4" t="str">
        <f t="shared" si="1"/>
        <v/>
      </c>
    </row>
    <row r="47" spans="1:14" x14ac:dyDescent="0.2">
      <c r="A47" s="40">
        <v>45325</v>
      </c>
      <c r="B47" s="40" t="s">
        <v>18</v>
      </c>
      <c r="C47" s="2"/>
      <c r="D47" s="2"/>
      <c r="E47" s="2"/>
      <c r="F47" s="2"/>
      <c r="G47" s="8" t="str">
        <f t="shared" si="0"/>
        <v/>
      </c>
      <c r="H47" s="4" t="str">
        <f t="shared" si="1"/>
        <v/>
      </c>
    </row>
    <row r="48" spans="1:14" x14ac:dyDescent="0.2">
      <c r="A48" s="40">
        <v>45326</v>
      </c>
      <c r="B48" s="40" t="s">
        <v>19</v>
      </c>
      <c r="C48" s="2"/>
      <c r="D48" s="2"/>
      <c r="E48" s="2"/>
      <c r="F48" s="2"/>
      <c r="G48" s="8" t="str">
        <f t="shared" si="0"/>
        <v/>
      </c>
      <c r="H48" s="4" t="str">
        <f t="shared" si="1"/>
        <v/>
      </c>
    </row>
    <row r="49" spans="1:14" x14ac:dyDescent="0.2">
      <c r="A49" s="40">
        <v>45327</v>
      </c>
      <c r="B49" s="40" t="s">
        <v>20</v>
      </c>
      <c r="C49" s="2"/>
      <c r="D49" s="2"/>
      <c r="E49" s="2"/>
      <c r="F49" s="2"/>
      <c r="G49" s="8" t="str">
        <f t="shared" si="0"/>
        <v/>
      </c>
      <c r="H49" s="4" t="str">
        <f t="shared" si="1"/>
        <v/>
      </c>
    </row>
    <row r="50" spans="1:14" x14ac:dyDescent="0.2">
      <c r="A50" s="40">
        <v>45328</v>
      </c>
      <c r="B50" s="40" t="s">
        <v>21</v>
      </c>
      <c r="C50" s="2"/>
      <c r="D50" s="2"/>
      <c r="E50" s="2"/>
      <c r="F50" s="2"/>
      <c r="G50" s="8" t="str">
        <f t="shared" si="0"/>
        <v/>
      </c>
      <c r="H50" s="4" t="str">
        <f t="shared" si="1"/>
        <v/>
      </c>
    </row>
    <row r="51" spans="1:14" x14ac:dyDescent="0.2">
      <c r="A51" s="40">
        <v>45329</v>
      </c>
      <c r="B51" s="40" t="s">
        <v>22</v>
      </c>
      <c r="C51" s="2"/>
      <c r="D51" s="2"/>
      <c r="E51" s="2"/>
      <c r="F51" s="2"/>
      <c r="G51" s="8" t="str">
        <f t="shared" si="0"/>
        <v/>
      </c>
      <c r="H51" s="4" t="str">
        <f t="shared" si="1"/>
        <v/>
      </c>
    </row>
    <row r="52" spans="1:14" x14ac:dyDescent="0.2">
      <c r="A52" s="40">
        <v>45330</v>
      </c>
      <c r="B52" s="40" t="s">
        <v>23</v>
      </c>
      <c r="C52" s="2"/>
      <c r="D52" s="2"/>
      <c r="E52" s="2"/>
      <c r="F52" s="2"/>
      <c r="G52" s="8" t="str">
        <f t="shared" si="0"/>
        <v/>
      </c>
      <c r="H52" s="4" t="str">
        <f t="shared" si="1"/>
        <v/>
      </c>
    </row>
    <row r="53" spans="1:14" x14ac:dyDescent="0.2">
      <c r="A53" s="40">
        <v>45331</v>
      </c>
      <c r="B53" s="40" t="s">
        <v>24</v>
      </c>
      <c r="C53" s="2"/>
      <c r="D53" s="2"/>
      <c r="E53" s="2"/>
      <c r="F53" s="2"/>
      <c r="G53" s="8" t="str">
        <f t="shared" si="0"/>
        <v/>
      </c>
      <c r="H53" s="4" t="str">
        <f t="shared" si="1"/>
        <v/>
      </c>
    </row>
    <row r="54" spans="1:14" x14ac:dyDescent="0.2">
      <c r="A54" s="40">
        <v>45332</v>
      </c>
      <c r="B54" s="40" t="s">
        <v>18</v>
      </c>
      <c r="C54" s="2"/>
      <c r="D54" s="2"/>
      <c r="E54" s="2"/>
      <c r="F54" s="2"/>
      <c r="G54" s="8" t="str">
        <f t="shared" si="0"/>
        <v/>
      </c>
      <c r="H54" s="4" t="str">
        <f t="shared" si="1"/>
        <v/>
      </c>
    </row>
    <row r="55" spans="1:14" x14ac:dyDescent="0.2">
      <c r="A55" s="40">
        <v>45333</v>
      </c>
      <c r="B55" s="40" t="s">
        <v>19</v>
      </c>
      <c r="C55" s="2"/>
      <c r="D55" s="2"/>
      <c r="E55" s="2"/>
      <c r="F55" s="2"/>
      <c r="G55" s="8" t="str">
        <f t="shared" si="0"/>
        <v/>
      </c>
      <c r="H55" s="4" t="str">
        <f t="shared" si="1"/>
        <v/>
      </c>
    </row>
    <row r="56" spans="1:14" x14ac:dyDescent="0.2">
      <c r="A56" s="40">
        <v>45334</v>
      </c>
      <c r="B56" s="40" t="s">
        <v>20</v>
      </c>
      <c r="C56" s="2"/>
      <c r="D56" s="2"/>
      <c r="E56" s="2"/>
      <c r="F56" s="2"/>
      <c r="G56" s="8" t="str">
        <f t="shared" si="0"/>
        <v/>
      </c>
      <c r="H56" s="4" t="str">
        <f t="shared" si="1"/>
        <v/>
      </c>
    </row>
    <row r="57" spans="1:14" x14ac:dyDescent="0.2">
      <c r="A57" s="40">
        <v>45335</v>
      </c>
      <c r="B57" s="40" t="s">
        <v>21</v>
      </c>
      <c r="C57" s="2"/>
      <c r="D57" s="2"/>
      <c r="E57" s="2"/>
      <c r="F57" s="2"/>
      <c r="G57" s="8" t="str">
        <f t="shared" si="0"/>
        <v/>
      </c>
      <c r="H57" s="4" t="str">
        <f t="shared" si="1"/>
        <v/>
      </c>
    </row>
    <row r="58" spans="1:14" x14ac:dyDescent="0.2">
      <c r="A58" s="40">
        <v>45336</v>
      </c>
      <c r="B58" s="40" t="s">
        <v>22</v>
      </c>
      <c r="C58" s="2"/>
      <c r="D58" s="2"/>
      <c r="E58" s="2"/>
      <c r="F58" s="2"/>
      <c r="G58" s="8" t="str">
        <f t="shared" si="0"/>
        <v/>
      </c>
      <c r="H58" s="4" t="str">
        <f t="shared" si="1"/>
        <v/>
      </c>
    </row>
    <row r="59" spans="1:14" x14ac:dyDescent="0.2">
      <c r="A59" s="40">
        <v>45337</v>
      </c>
      <c r="B59" s="40" t="s">
        <v>23</v>
      </c>
      <c r="C59" s="2"/>
      <c r="D59" s="2"/>
      <c r="E59" s="2"/>
      <c r="F59" s="2"/>
      <c r="G59" s="8" t="str">
        <f t="shared" si="0"/>
        <v/>
      </c>
      <c r="H59" s="4" t="str">
        <f t="shared" si="1"/>
        <v/>
      </c>
    </row>
    <row r="60" spans="1:14" ht="13.5" thickBot="1" x14ac:dyDescent="0.25">
      <c r="A60" s="40">
        <v>45338</v>
      </c>
      <c r="B60" s="40" t="s">
        <v>24</v>
      </c>
      <c r="C60" s="2"/>
      <c r="D60" s="2"/>
      <c r="E60" s="2"/>
      <c r="F60" s="2"/>
      <c r="G60" s="8" t="str">
        <f t="shared" si="0"/>
        <v/>
      </c>
      <c r="H60" s="4" t="str">
        <f t="shared" si="1"/>
        <v/>
      </c>
    </row>
    <row r="61" spans="1:14" ht="13.5" thickBot="1" x14ac:dyDescent="0.25">
      <c r="A61" s="40">
        <v>45339</v>
      </c>
      <c r="B61" s="40" t="s">
        <v>18</v>
      </c>
      <c r="C61" s="2"/>
      <c r="D61" s="2"/>
      <c r="E61" s="2"/>
      <c r="F61" s="2"/>
      <c r="G61" s="8" t="str">
        <f t="shared" si="0"/>
        <v/>
      </c>
      <c r="H61" s="4" t="str">
        <f t="shared" si="1"/>
        <v/>
      </c>
      <c r="J61" s="86">
        <v>45323</v>
      </c>
      <c r="K61" s="87"/>
      <c r="L61" s="87"/>
      <c r="M61" s="87"/>
      <c r="N61" s="88"/>
    </row>
    <row r="62" spans="1:14" x14ac:dyDescent="0.2">
      <c r="A62" s="40">
        <v>45340</v>
      </c>
      <c r="B62" s="40" t="s">
        <v>19</v>
      </c>
      <c r="C62" s="2"/>
      <c r="D62" s="2"/>
      <c r="E62" s="2"/>
      <c r="F62" s="2"/>
      <c r="G62" s="8" t="str">
        <f t="shared" si="0"/>
        <v/>
      </c>
      <c r="H62" s="4" t="str">
        <f t="shared" si="1"/>
        <v/>
      </c>
      <c r="J62" s="42"/>
      <c r="K62" s="43"/>
      <c r="L62" s="43" t="str">
        <f>IF($B$5="","Input Home",$B$5)</f>
        <v>Canada</v>
      </c>
      <c r="M62" s="43" t="s">
        <v>25</v>
      </c>
      <c r="N62" s="44"/>
    </row>
    <row r="63" spans="1:14" x14ac:dyDescent="0.2">
      <c r="A63" s="40">
        <v>45341</v>
      </c>
      <c r="B63" s="40" t="s">
        <v>20</v>
      </c>
      <c r="C63" s="2"/>
      <c r="D63" s="2"/>
      <c r="E63" s="2"/>
      <c r="F63" s="2"/>
      <c r="G63" s="8" t="str">
        <f t="shared" si="0"/>
        <v/>
      </c>
      <c r="H63" s="4" t="str">
        <f t="shared" si="1"/>
        <v/>
      </c>
      <c r="J63" s="45"/>
      <c r="K63" s="46" t="s">
        <v>26</v>
      </c>
      <c r="L63" s="46">
        <f>COUNTIF($G$45:$G$73,"WorkHome")</f>
        <v>0</v>
      </c>
      <c r="M63" s="46">
        <f>COUNTIF($G$45:$G$73,"WorkForeign")</f>
        <v>0</v>
      </c>
      <c r="N63" s="26"/>
    </row>
    <row r="64" spans="1:14" x14ac:dyDescent="0.2">
      <c r="A64" s="40">
        <v>45342</v>
      </c>
      <c r="B64" s="40" t="s">
        <v>21</v>
      </c>
      <c r="C64" s="2"/>
      <c r="D64" s="2"/>
      <c r="E64" s="2"/>
      <c r="F64" s="2"/>
      <c r="G64" s="8" t="str">
        <f t="shared" si="0"/>
        <v/>
      </c>
      <c r="H64" s="4" t="str">
        <f t="shared" si="1"/>
        <v/>
      </c>
      <c r="J64" s="45"/>
      <c r="K64" s="46" t="s">
        <v>27</v>
      </c>
      <c r="L64" s="46">
        <f>COUNTIF($G$45:$G$73,"NonWorkHome")</f>
        <v>0</v>
      </c>
      <c r="M64" s="46">
        <f>COUNTIF($G$45:$G$73,"NonWorkForeign")</f>
        <v>0</v>
      </c>
      <c r="N64" s="26"/>
    </row>
    <row r="65" spans="1:14" x14ac:dyDescent="0.2">
      <c r="A65" s="40">
        <v>45343</v>
      </c>
      <c r="B65" s="40" t="s">
        <v>22</v>
      </c>
      <c r="C65" s="2"/>
      <c r="D65" s="2"/>
      <c r="E65" s="2"/>
      <c r="F65" s="2"/>
      <c r="G65" s="8" t="str">
        <f t="shared" si="0"/>
        <v/>
      </c>
      <c r="H65" s="4" t="str">
        <f t="shared" si="1"/>
        <v/>
      </c>
      <c r="J65" s="45"/>
      <c r="K65" s="46" t="s">
        <v>28</v>
      </c>
      <c r="L65" s="46">
        <f>COUNTIF($G$45:$G$73,"TravelWorkHome")</f>
        <v>0</v>
      </c>
      <c r="M65" s="46">
        <f>COUNTIF($G$45:$G$73,"TravelWorkForeign")</f>
        <v>0</v>
      </c>
      <c r="N65" s="26"/>
    </row>
    <row r="66" spans="1:14" ht="13.5" thickBot="1" x14ac:dyDescent="0.25">
      <c r="A66" s="40">
        <v>45344</v>
      </c>
      <c r="B66" s="40" t="s">
        <v>23</v>
      </c>
      <c r="C66" s="2"/>
      <c r="D66" s="2"/>
      <c r="E66" s="2"/>
      <c r="F66" s="2"/>
      <c r="G66" s="8" t="str">
        <f t="shared" si="0"/>
        <v/>
      </c>
      <c r="H66" s="4" t="str">
        <f t="shared" si="1"/>
        <v/>
      </c>
      <c r="J66" s="47"/>
      <c r="K66" s="48" t="s">
        <v>29</v>
      </c>
      <c r="L66" s="48">
        <f>COUNTIF($G$45:$G$73,"TravelHome")</f>
        <v>0</v>
      </c>
      <c r="M66" s="48">
        <f>COUNTIF($G$45:$G$73,"TravelForeign")</f>
        <v>0</v>
      </c>
      <c r="N66" s="49"/>
    </row>
    <row r="67" spans="1:14" ht="13.5" thickBot="1" x14ac:dyDescent="0.25">
      <c r="A67" s="40">
        <v>45345</v>
      </c>
      <c r="B67" s="40" t="s">
        <v>24</v>
      </c>
      <c r="C67" s="2"/>
      <c r="D67" s="2"/>
      <c r="E67" s="2"/>
      <c r="F67" s="2"/>
      <c r="G67" s="8" t="str">
        <f t="shared" si="0"/>
        <v/>
      </c>
      <c r="H67" s="4" t="str">
        <f t="shared" si="1"/>
        <v/>
      </c>
      <c r="J67" s="50"/>
      <c r="K67" s="51" t="s">
        <v>30</v>
      </c>
      <c r="L67" s="51">
        <f>SUM(L63:L66)</f>
        <v>0</v>
      </c>
      <c r="M67" s="52">
        <f>SUM(M63:M66)</f>
        <v>0</v>
      </c>
      <c r="N67" s="53">
        <f>SUM(L67:M67)</f>
        <v>0</v>
      </c>
    </row>
    <row r="68" spans="1:14" x14ac:dyDescent="0.2">
      <c r="A68" s="40">
        <v>45346</v>
      </c>
      <c r="B68" s="40" t="s">
        <v>18</v>
      </c>
      <c r="C68" s="2"/>
      <c r="D68" s="2"/>
      <c r="E68" s="2"/>
      <c r="F68" s="2"/>
      <c r="G68" s="8" t="str">
        <f t="shared" si="0"/>
        <v/>
      </c>
      <c r="H68" s="4" t="str">
        <f t="shared" si="1"/>
        <v/>
      </c>
    </row>
    <row r="69" spans="1:14" x14ac:dyDescent="0.2">
      <c r="A69" s="40">
        <v>45347</v>
      </c>
      <c r="B69" s="40" t="s">
        <v>19</v>
      </c>
      <c r="C69" s="2"/>
      <c r="D69" s="2"/>
      <c r="E69" s="2"/>
      <c r="F69" s="2"/>
      <c r="G69" s="8" t="str">
        <f t="shared" si="0"/>
        <v/>
      </c>
      <c r="H69" s="4" t="str">
        <f t="shared" si="1"/>
        <v/>
      </c>
    </row>
    <row r="70" spans="1:14" x14ac:dyDescent="0.2">
      <c r="A70" s="40">
        <v>45348</v>
      </c>
      <c r="B70" s="40" t="s">
        <v>20</v>
      </c>
      <c r="C70" s="2"/>
      <c r="D70" s="2"/>
      <c r="E70" s="2"/>
      <c r="F70" s="2"/>
      <c r="G70" s="8" t="str">
        <f t="shared" si="0"/>
        <v/>
      </c>
      <c r="H70" s="4" t="str">
        <f t="shared" si="1"/>
        <v/>
      </c>
    </row>
    <row r="71" spans="1:14" x14ac:dyDescent="0.2">
      <c r="A71" s="40">
        <v>45349</v>
      </c>
      <c r="B71" s="40" t="s">
        <v>21</v>
      </c>
      <c r="C71" s="2"/>
      <c r="D71" s="2"/>
      <c r="E71" s="2"/>
      <c r="F71" s="2"/>
      <c r="G71" s="8" t="str">
        <f t="shared" si="0"/>
        <v/>
      </c>
      <c r="H71" s="4" t="str">
        <f t="shared" si="1"/>
        <v/>
      </c>
    </row>
    <row r="72" spans="1:14" x14ac:dyDescent="0.2">
      <c r="A72" s="40">
        <v>45350</v>
      </c>
      <c r="B72" s="40" t="s">
        <v>22</v>
      </c>
      <c r="C72" s="2"/>
      <c r="D72" s="2"/>
      <c r="E72" s="2"/>
      <c r="F72" s="2"/>
      <c r="G72" s="8" t="str">
        <f t="shared" si="0"/>
        <v/>
      </c>
      <c r="H72" s="4" t="str">
        <f t="shared" si="1"/>
        <v/>
      </c>
    </row>
    <row r="73" spans="1:14" x14ac:dyDescent="0.2">
      <c r="A73" s="40">
        <v>45351</v>
      </c>
      <c r="B73" s="40" t="s">
        <v>23</v>
      </c>
      <c r="C73" s="2"/>
      <c r="D73" s="2"/>
      <c r="E73" s="2"/>
      <c r="F73" s="2"/>
      <c r="G73" s="8" t="str">
        <f t="shared" si="0"/>
        <v/>
      </c>
      <c r="H73" s="4" t="str">
        <f t="shared" si="1"/>
        <v/>
      </c>
    </row>
    <row r="74" spans="1:14" ht="18" x14ac:dyDescent="0.25">
      <c r="A74" s="37" t="s">
        <v>32</v>
      </c>
      <c r="B74" s="38"/>
      <c r="C74" s="11"/>
      <c r="D74" s="11"/>
      <c r="E74" s="11"/>
      <c r="F74" s="11"/>
      <c r="G74" s="8" t="str">
        <f t="shared" si="0"/>
        <v/>
      </c>
      <c r="H74" s="4" t="str">
        <f t="shared" si="1"/>
        <v/>
      </c>
    </row>
    <row r="75" spans="1:14" x14ac:dyDescent="0.2">
      <c r="A75" s="40">
        <v>45352</v>
      </c>
      <c r="B75" s="40" t="s">
        <v>24</v>
      </c>
      <c r="C75" s="2"/>
      <c r="D75" s="2"/>
      <c r="E75" s="2"/>
      <c r="F75" s="2"/>
      <c r="G75" s="8" t="str">
        <f t="shared" si="0"/>
        <v/>
      </c>
      <c r="H75" s="4" t="str">
        <f t="shared" si="1"/>
        <v/>
      </c>
    </row>
    <row r="76" spans="1:14" x14ac:dyDescent="0.2">
      <c r="A76" s="40">
        <v>45353</v>
      </c>
      <c r="B76" s="40" t="s">
        <v>18</v>
      </c>
      <c r="C76" s="2"/>
      <c r="D76" s="2"/>
      <c r="E76" s="2"/>
      <c r="F76" s="2"/>
      <c r="G76" s="8" t="str">
        <f t="shared" si="0"/>
        <v/>
      </c>
      <c r="H76" s="4" t="str">
        <f t="shared" si="1"/>
        <v/>
      </c>
    </row>
    <row r="77" spans="1:14" x14ac:dyDescent="0.2">
      <c r="A77" s="40">
        <v>45354</v>
      </c>
      <c r="B77" s="40" t="s">
        <v>19</v>
      </c>
      <c r="C77" s="2"/>
      <c r="D77" s="2"/>
      <c r="E77" s="2"/>
      <c r="F77" s="2"/>
      <c r="G77" s="8" t="str">
        <f t="shared" ref="G77:G140" si="2">IF(C77="","",IF(C77=$D$393,IF(D77=$B$5,"WorkHome","WorkForeign"),IF(C77=$D$395,IF(D77=$B$5,"TravelWorkHome","TravelWorkForeign"),IF(C77=$D$394,IF(D77=$B$5,"NonWorkHome","NonWorkForeign"),IF(C77=$D$396,IF(D77=$B$5,"TravelHome","TravelForeign"))))))</f>
        <v/>
      </c>
      <c r="H77" s="4" t="str">
        <f t="shared" ref="H77:H140" si="3">IF(D77="","",IF(D77=$B$5,$B$5,IF(D77=$B$6,$B$6,IF(D77=$B$7,$B$7,"Other"))))</f>
        <v/>
      </c>
    </row>
    <row r="78" spans="1:14" x14ac:dyDescent="0.2">
      <c r="A78" s="40">
        <v>45355</v>
      </c>
      <c r="B78" s="40" t="s">
        <v>20</v>
      </c>
      <c r="C78" s="2"/>
      <c r="D78" s="2"/>
      <c r="E78" s="2"/>
      <c r="F78" s="2"/>
      <c r="G78" s="8" t="str">
        <f t="shared" si="2"/>
        <v/>
      </c>
      <c r="H78" s="4" t="str">
        <f t="shared" si="3"/>
        <v/>
      </c>
    </row>
    <row r="79" spans="1:14" x14ac:dyDescent="0.2">
      <c r="A79" s="40">
        <v>45356</v>
      </c>
      <c r="B79" s="40" t="s">
        <v>21</v>
      </c>
      <c r="C79" s="2"/>
      <c r="D79" s="2"/>
      <c r="E79" s="2"/>
      <c r="F79" s="2"/>
      <c r="G79" s="8" t="str">
        <f t="shared" si="2"/>
        <v/>
      </c>
      <c r="H79" s="4" t="str">
        <f t="shared" si="3"/>
        <v/>
      </c>
    </row>
    <row r="80" spans="1:14" x14ac:dyDescent="0.2">
      <c r="A80" s="40">
        <v>45357</v>
      </c>
      <c r="B80" s="40" t="s">
        <v>22</v>
      </c>
      <c r="C80" s="2"/>
      <c r="D80" s="2"/>
      <c r="E80" s="2"/>
      <c r="F80" s="2"/>
      <c r="G80" s="8" t="str">
        <f t="shared" si="2"/>
        <v/>
      </c>
      <c r="H80" s="4" t="str">
        <f t="shared" si="3"/>
        <v/>
      </c>
    </row>
    <row r="81" spans="1:14" x14ac:dyDescent="0.2">
      <c r="A81" s="40">
        <v>45358</v>
      </c>
      <c r="B81" s="40" t="s">
        <v>23</v>
      </c>
      <c r="C81" s="2"/>
      <c r="D81" s="2"/>
      <c r="E81" s="2"/>
      <c r="F81" s="2"/>
      <c r="G81" s="8" t="str">
        <f t="shared" si="2"/>
        <v/>
      </c>
      <c r="H81" s="4" t="str">
        <f t="shared" si="3"/>
        <v/>
      </c>
    </row>
    <row r="82" spans="1:14" x14ac:dyDescent="0.2">
      <c r="A82" s="40">
        <v>45359</v>
      </c>
      <c r="B82" s="40" t="s">
        <v>24</v>
      </c>
      <c r="C82" s="2"/>
      <c r="D82" s="2"/>
      <c r="E82" s="2"/>
      <c r="F82" s="2"/>
      <c r="G82" s="8" t="str">
        <f t="shared" si="2"/>
        <v/>
      </c>
      <c r="H82" s="4" t="str">
        <f t="shared" si="3"/>
        <v/>
      </c>
    </row>
    <row r="83" spans="1:14" x14ac:dyDescent="0.2">
      <c r="A83" s="40">
        <v>45360</v>
      </c>
      <c r="B83" s="40" t="s">
        <v>18</v>
      </c>
      <c r="C83" s="2"/>
      <c r="D83" s="2"/>
      <c r="E83" s="2"/>
      <c r="F83" s="2"/>
      <c r="G83" s="8" t="str">
        <f t="shared" si="2"/>
        <v/>
      </c>
      <c r="H83" s="4" t="str">
        <f t="shared" si="3"/>
        <v/>
      </c>
    </row>
    <row r="84" spans="1:14" x14ac:dyDescent="0.2">
      <c r="A84" s="40">
        <v>45361</v>
      </c>
      <c r="B84" s="40" t="s">
        <v>19</v>
      </c>
      <c r="C84" s="2"/>
      <c r="D84" s="2"/>
      <c r="E84" s="2"/>
      <c r="F84" s="2"/>
      <c r="G84" s="8" t="str">
        <f t="shared" si="2"/>
        <v/>
      </c>
      <c r="H84" s="4" t="str">
        <f t="shared" si="3"/>
        <v/>
      </c>
    </row>
    <row r="85" spans="1:14" x14ac:dyDescent="0.2">
      <c r="A85" s="40">
        <v>45362</v>
      </c>
      <c r="B85" s="40" t="s">
        <v>20</v>
      </c>
      <c r="C85" s="2"/>
      <c r="D85" s="2"/>
      <c r="E85" s="2"/>
      <c r="F85" s="2"/>
      <c r="G85" s="8" t="str">
        <f t="shared" si="2"/>
        <v/>
      </c>
      <c r="H85" s="4" t="str">
        <f t="shared" si="3"/>
        <v/>
      </c>
    </row>
    <row r="86" spans="1:14" x14ac:dyDescent="0.2">
      <c r="A86" s="40">
        <v>45363</v>
      </c>
      <c r="B86" s="40" t="s">
        <v>21</v>
      </c>
      <c r="C86" s="2"/>
      <c r="D86" s="2"/>
      <c r="E86" s="2"/>
      <c r="F86" s="2"/>
      <c r="G86" s="8" t="str">
        <f t="shared" si="2"/>
        <v/>
      </c>
      <c r="H86" s="4" t="str">
        <f t="shared" si="3"/>
        <v/>
      </c>
    </row>
    <row r="87" spans="1:14" x14ac:dyDescent="0.2">
      <c r="A87" s="40">
        <v>45364</v>
      </c>
      <c r="B87" s="40" t="s">
        <v>22</v>
      </c>
      <c r="C87" s="2"/>
      <c r="D87" s="2"/>
      <c r="E87" s="2"/>
      <c r="F87" s="2"/>
      <c r="G87" s="8" t="str">
        <f t="shared" si="2"/>
        <v/>
      </c>
      <c r="H87" s="4" t="str">
        <f t="shared" si="3"/>
        <v/>
      </c>
    </row>
    <row r="88" spans="1:14" x14ac:dyDescent="0.2">
      <c r="A88" s="40">
        <v>45365</v>
      </c>
      <c r="B88" s="40" t="s">
        <v>23</v>
      </c>
      <c r="C88" s="2"/>
      <c r="D88" s="2"/>
      <c r="E88" s="2"/>
      <c r="F88" s="2"/>
      <c r="G88" s="8" t="str">
        <f t="shared" si="2"/>
        <v/>
      </c>
      <c r="H88" s="4" t="str">
        <f t="shared" si="3"/>
        <v/>
      </c>
    </row>
    <row r="89" spans="1:14" x14ac:dyDescent="0.2">
      <c r="A89" s="40">
        <v>45366</v>
      </c>
      <c r="B89" s="40" t="s">
        <v>24</v>
      </c>
      <c r="C89" s="2"/>
      <c r="D89" s="2"/>
      <c r="E89" s="2"/>
      <c r="F89" s="2"/>
      <c r="G89" s="8" t="str">
        <f t="shared" si="2"/>
        <v/>
      </c>
      <c r="H89" s="4" t="str">
        <f t="shared" si="3"/>
        <v/>
      </c>
    </row>
    <row r="90" spans="1:14" ht="13.5" thickBot="1" x14ac:dyDescent="0.25">
      <c r="A90" s="40">
        <v>45367</v>
      </c>
      <c r="B90" s="40" t="s">
        <v>18</v>
      </c>
      <c r="C90" s="2"/>
      <c r="D90" s="2"/>
      <c r="E90" s="2"/>
      <c r="F90" s="2"/>
      <c r="G90" s="8" t="str">
        <f t="shared" si="2"/>
        <v/>
      </c>
      <c r="H90" s="4" t="str">
        <f t="shared" si="3"/>
        <v/>
      </c>
    </row>
    <row r="91" spans="1:14" ht="13.5" thickBot="1" x14ac:dyDescent="0.25">
      <c r="A91" s="40">
        <v>45368</v>
      </c>
      <c r="B91" s="40" t="s">
        <v>19</v>
      </c>
      <c r="C91" s="2"/>
      <c r="D91" s="2"/>
      <c r="E91" s="2"/>
      <c r="F91" s="2"/>
      <c r="G91" s="8" t="str">
        <f t="shared" si="2"/>
        <v/>
      </c>
      <c r="H91" s="4" t="str">
        <f t="shared" si="3"/>
        <v/>
      </c>
      <c r="J91" s="86">
        <v>45352</v>
      </c>
      <c r="K91" s="87"/>
      <c r="L91" s="87"/>
      <c r="M91" s="87"/>
      <c r="N91" s="88"/>
    </row>
    <row r="92" spans="1:14" x14ac:dyDescent="0.2">
      <c r="A92" s="40">
        <v>45369</v>
      </c>
      <c r="B92" s="40" t="s">
        <v>20</v>
      </c>
      <c r="C92" s="2"/>
      <c r="D92" s="2"/>
      <c r="E92" s="2"/>
      <c r="F92" s="2"/>
      <c r="G92" s="8" t="str">
        <f t="shared" si="2"/>
        <v/>
      </c>
      <c r="H92" s="4" t="str">
        <f t="shared" si="3"/>
        <v/>
      </c>
      <c r="J92" s="42"/>
      <c r="K92" s="43"/>
      <c r="L92" s="43" t="str">
        <f>IF($B$5="","Input Home",$B$5)</f>
        <v>Canada</v>
      </c>
      <c r="M92" s="43" t="s">
        <v>25</v>
      </c>
      <c r="N92" s="44"/>
    </row>
    <row r="93" spans="1:14" x14ac:dyDescent="0.2">
      <c r="A93" s="40">
        <v>45370</v>
      </c>
      <c r="B93" s="40" t="s">
        <v>21</v>
      </c>
      <c r="C93" s="2"/>
      <c r="D93" s="2"/>
      <c r="E93" s="2"/>
      <c r="F93" s="2"/>
      <c r="G93" s="8" t="str">
        <f t="shared" si="2"/>
        <v/>
      </c>
      <c r="H93" s="4" t="str">
        <f t="shared" si="3"/>
        <v/>
      </c>
      <c r="J93" s="45"/>
      <c r="K93" s="46" t="s">
        <v>26</v>
      </c>
      <c r="L93" s="46">
        <f>COUNTIF($G$75:$G$105,"WorkHome")</f>
        <v>0</v>
      </c>
      <c r="M93" s="46">
        <f>COUNTIF($G$75:$G$105,"WorkForeign")</f>
        <v>0</v>
      </c>
      <c r="N93" s="26"/>
    </row>
    <row r="94" spans="1:14" x14ac:dyDescent="0.2">
      <c r="A94" s="40">
        <v>45371</v>
      </c>
      <c r="B94" s="40" t="s">
        <v>22</v>
      </c>
      <c r="C94" s="2"/>
      <c r="D94" s="2"/>
      <c r="E94" s="2"/>
      <c r="F94" s="2"/>
      <c r="G94" s="8" t="str">
        <f t="shared" si="2"/>
        <v/>
      </c>
      <c r="H94" s="4" t="str">
        <f t="shared" si="3"/>
        <v/>
      </c>
      <c r="J94" s="45"/>
      <c r="K94" s="46" t="s">
        <v>27</v>
      </c>
      <c r="L94" s="46">
        <f>COUNTIF($G$75:$G$105,"NonWorkHome")</f>
        <v>0</v>
      </c>
      <c r="M94" s="46">
        <f>COUNTIF($G$75:$G$105,"NonWorkForeign")</f>
        <v>0</v>
      </c>
      <c r="N94" s="26"/>
    </row>
    <row r="95" spans="1:14" x14ac:dyDescent="0.2">
      <c r="A95" s="40">
        <v>45372</v>
      </c>
      <c r="B95" s="40" t="s">
        <v>23</v>
      </c>
      <c r="C95" s="2"/>
      <c r="D95" s="2"/>
      <c r="E95" s="2"/>
      <c r="F95" s="2"/>
      <c r="G95" s="8" t="str">
        <f t="shared" si="2"/>
        <v/>
      </c>
      <c r="H95" s="4" t="str">
        <f t="shared" si="3"/>
        <v/>
      </c>
      <c r="J95" s="45"/>
      <c r="K95" s="46" t="s">
        <v>28</v>
      </c>
      <c r="L95" s="46">
        <f>COUNTIF($G$75:$G$105,"TravelWorkHome")</f>
        <v>0</v>
      </c>
      <c r="M95" s="46">
        <f>COUNTIF($G$75:$G$105,"TravelWorkForeign")</f>
        <v>0</v>
      </c>
      <c r="N95" s="26"/>
    </row>
    <row r="96" spans="1:14" ht="13.5" thickBot="1" x14ac:dyDescent="0.25">
      <c r="A96" s="40">
        <v>45373</v>
      </c>
      <c r="B96" s="40" t="s">
        <v>24</v>
      </c>
      <c r="C96" s="2"/>
      <c r="D96" s="2"/>
      <c r="E96" s="2"/>
      <c r="F96" s="2"/>
      <c r="G96" s="8" t="str">
        <f t="shared" si="2"/>
        <v/>
      </c>
      <c r="H96" s="4" t="str">
        <f t="shared" si="3"/>
        <v/>
      </c>
      <c r="J96" s="47"/>
      <c r="K96" s="48" t="s">
        <v>29</v>
      </c>
      <c r="L96" s="48">
        <f>COUNTIF($G$75:$G$105,"TravelHome")</f>
        <v>0</v>
      </c>
      <c r="M96" s="48">
        <f>COUNTIF($G$75:$G$105,"TravelForeign")</f>
        <v>0</v>
      </c>
      <c r="N96" s="49"/>
    </row>
    <row r="97" spans="1:14" ht="13.5" thickBot="1" x14ac:dyDescent="0.25">
      <c r="A97" s="40">
        <v>45374</v>
      </c>
      <c r="B97" s="40" t="s">
        <v>18</v>
      </c>
      <c r="C97" s="2"/>
      <c r="D97" s="2"/>
      <c r="E97" s="2"/>
      <c r="F97" s="2"/>
      <c r="G97" s="8" t="str">
        <f t="shared" si="2"/>
        <v/>
      </c>
      <c r="H97" s="4" t="str">
        <f t="shared" si="3"/>
        <v/>
      </c>
      <c r="J97" s="50"/>
      <c r="K97" s="51" t="s">
        <v>30</v>
      </c>
      <c r="L97" s="51">
        <f>SUM(L93:L96)</f>
        <v>0</v>
      </c>
      <c r="M97" s="52">
        <f>SUM(M93:M96)</f>
        <v>0</v>
      </c>
      <c r="N97" s="53">
        <f>SUM(L97:M97)</f>
        <v>0</v>
      </c>
    </row>
    <row r="98" spans="1:14" x14ac:dyDescent="0.2">
      <c r="A98" s="40">
        <v>45375</v>
      </c>
      <c r="B98" s="40" t="s">
        <v>19</v>
      </c>
      <c r="C98" s="2"/>
      <c r="D98" s="2"/>
      <c r="E98" s="2"/>
      <c r="F98" s="2"/>
      <c r="G98" s="8" t="str">
        <f t="shared" si="2"/>
        <v/>
      </c>
      <c r="H98" s="4" t="str">
        <f t="shared" si="3"/>
        <v/>
      </c>
    </row>
    <row r="99" spans="1:14" x14ac:dyDescent="0.2">
      <c r="A99" s="40">
        <v>45376</v>
      </c>
      <c r="B99" s="40" t="s">
        <v>20</v>
      </c>
      <c r="C99" s="2"/>
      <c r="D99" s="2"/>
      <c r="E99" s="2"/>
      <c r="F99" s="2"/>
      <c r="G99" s="8" t="str">
        <f t="shared" si="2"/>
        <v/>
      </c>
      <c r="H99" s="4" t="str">
        <f t="shared" si="3"/>
        <v/>
      </c>
    </row>
    <row r="100" spans="1:14" x14ac:dyDescent="0.2">
      <c r="A100" s="40">
        <v>45377</v>
      </c>
      <c r="B100" s="40" t="s">
        <v>21</v>
      </c>
      <c r="C100" s="2"/>
      <c r="D100" s="2"/>
      <c r="E100" s="2"/>
      <c r="F100" s="2"/>
      <c r="G100" s="8" t="str">
        <f t="shared" si="2"/>
        <v/>
      </c>
      <c r="H100" s="4" t="str">
        <f t="shared" si="3"/>
        <v/>
      </c>
    </row>
    <row r="101" spans="1:14" x14ac:dyDescent="0.2">
      <c r="A101" s="40">
        <v>45378</v>
      </c>
      <c r="B101" s="40" t="s">
        <v>22</v>
      </c>
      <c r="C101" s="2"/>
      <c r="D101" s="2"/>
      <c r="E101" s="2"/>
      <c r="F101" s="2"/>
      <c r="G101" s="8" t="str">
        <f t="shared" si="2"/>
        <v/>
      </c>
      <c r="H101" s="4" t="str">
        <f t="shared" si="3"/>
        <v/>
      </c>
    </row>
    <row r="102" spans="1:14" x14ac:dyDescent="0.2">
      <c r="A102" s="40">
        <v>45379</v>
      </c>
      <c r="B102" s="40" t="s">
        <v>23</v>
      </c>
      <c r="C102" s="2"/>
      <c r="D102" s="2"/>
      <c r="E102" s="2"/>
      <c r="F102" s="2"/>
      <c r="G102" s="8" t="str">
        <f t="shared" si="2"/>
        <v/>
      </c>
      <c r="H102" s="4" t="str">
        <f t="shared" si="3"/>
        <v/>
      </c>
    </row>
    <row r="103" spans="1:14" x14ac:dyDescent="0.2">
      <c r="A103" s="40">
        <v>45380</v>
      </c>
      <c r="B103" s="40" t="s">
        <v>24</v>
      </c>
      <c r="C103" s="2"/>
      <c r="D103" s="2"/>
      <c r="E103" s="2"/>
      <c r="F103" s="2"/>
      <c r="G103" s="8" t="str">
        <f t="shared" si="2"/>
        <v/>
      </c>
      <c r="H103" s="4" t="str">
        <f t="shared" si="3"/>
        <v/>
      </c>
    </row>
    <row r="104" spans="1:14" x14ac:dyDescent="0.2">
      <c r="A104" s="40">
        <v>45381</v>
      </c>
      <c r="B104" s="40" t="s">
        <v>18</v>
      </c>
      <c r="C104" s="2"/>
      <c r="D104" s="2"/>
      <c r="E104" s="2"/>
      <c r="F104" s="2"/>
      <c r="G104" s="8" t="str">
        <f t="shared" si="2"/>
        <v/>
      </c>
      <c r="H104" s="4" t="str">
        <f t="shared" si="3"/>
        <v/>
      </c>
    </row>
    <row r="105" spans="1:14" x14ac:dyDescent="0.2">
      <c r="A105" s="40">
        <v>45382</v>
      </c>
      <c r="B105" s="40" t="s">
        <v>19</v>
      </c>
      <c r="C105" s="2"/>
      <c r="D105" s="2"/>
      <c r="E105" s="2"/>
      <c r="F105" s="2"/>
      <c r="G105" s="8" t="str">
        <f t="shared" si="2"/>
        <v/>
      </c>
      <c r="H105" s="4" t="str">
        <f t="shared" si="3"/>
        <v/>
      </c>
    </row>
    <row r="106" spans="1:14" ht="18" x14ac:dyDescent="0.25">
      <c r="A106" s="37" t="s">
        <v>33</v>
      </c>
      <c r="B106" s="38"/>
      <c r="C106" s="11"/>
      <c r="D106" s="11"/>
      <c r="E106" s="11"/>
      <c r="F106" s="11"/>
      <c r="G106" s="8" t="str">
        <f t="shared" si="2"/>
        <v/>
      </c>
      <c r="H106" s="4" t="str">
        <f t="shared" si="3"/>
        <v/>
      </c>
    </row>
    <row r="107" spans="1:14" x14ac:dyDescent="0.2">
      <c r="A107" s="40">
        <v>45383</v>
      </c>
      <c r="B107" s="40" t="s">
        <v>20</v>
      </c>
      <c r="C107" s="2"/>
      <c r="D107" s="2"/>
      <c r="E107" s="2"/>
      <c r="F107" s="2"/>
      <c r="G107" s="8" t="str">
        <f t="shared" si="2"/>
        <v/>
      </c>
      <c r="H107" s="4" t="str">
        <f t="shared" si="3"/>
        <v/>
      </c>
    </row>
    <row r="108" spans="1:14" x14ac:dyDescent="0.2">
      <c r="A108" s="40">
        <v>45384</v>
      </c>
      <c r="B108" s="40" t="s">
        <v>21</v>
      </c>
      <c r="C108" s="2"/>
      <c r="D108" s="2"/>
      <c r="E108" s="2"/>
      <c r="F108" s="2"/>
      <c r="G108" s="8" t="str">
        <f t="shared" si="2"/>
        <v/>
      </c>
      <c r="H108" s="4" t="str">
        <f t="shared" si="3"/>
        <v/>
      </c>
    </row>
    <row r="109" spans="1:14" x14ac:dyDescent="0.2">
      <c r="A109" s="40">
        <v>45385</v>
      </c>
      <c r="B109" s="40" t="s">
        <v>22</v>
      </c>
      <c r="C109" s="2"/>
      <c r="D109" s="2"/>
      <c r="E109" s="2"/>
      <c r="F109" s="2"/>
      <c r="G109" s="8" t="str">
        <f t="shared" si="2"/>
        <v/>
      </c>
      <c r="H109" s="4" t="str">
        <f t="shared" si="3"/>
        <v/>
      </c>
    </row>
    <row r="110" spans="1:14" x14ac:dyDescent="0.2">
      <c r="A110" s="40">
        <v>45386</v>
      </c>
      <c r="B110" s="40" t="s">
        <v>23</v>
      </c>
      <c r="C110" s="2"/>
      <c r="D110" s="2"/>
      <c r="E110" s="2"/>
      <c r="F110" s="2"/>
      <c r="G110" s="8" t="str">
        <f t="shared" si="2"/>
        <v/>
      </c>
      <c r="H110" s="4" t="str">
        <f t="shared" si="3"/>
        <v/>
      </c>
    </row>
    <row r="111" spans="1:14" x14ac:dyDescent="0.2">
      <c r="A111" s="40">
        <v>45387</v>
      </c>
      <c r="B111" s="40" t="s">
        <v>24</v>
      </c>
      <c r="C111" s="2"/>
      <c r="D111" s="2"/>
      <c r="E111" s="2"/>
      <c r="F111" s="2"/>
      <c r="G111" s="8" t="str">
        <f t="shared" si="2"/>
        <v/>
      </c>
      <c r="H111" s="4" t="str">
        <f t="shared" si="3"/>
        <v/>
      </c>
    </row>
    <row r="112" spans="1:14" x14ac:dyDescent="0.2">
      <c r="A112" s="40">
        <v>45388</v>
      </c>
      <c r="B112" s="40" t="s">
        <v>18</v>
      </c>
      <c r="C112" s="2"/>
      <c r="D112" s="2"/>
      <c r="E112" s="2"/>
      <c r="F112" s="2"/>
      <c r="G112" s="8" t="str">
        <f t="shared" si="2"/>
        <v/>
      </c>
      <c r="H112" s="4" t="str">
        <f t="shared" si="3"/>
        <v/>
      </c>
    </row>
    <row r="113" spans="1:14" x14ac:dyDescent="0.2">
      <c r="A113" s="40">
        <v>45389</v>
      </c>
      <c r="B113" s="40" t="s">
        <v>19</v>
      </c>
      <c r="C113" s="2"/>
      <c r="D113" s="2"/>
      <c r="E113" s="2"/>
      <c r="F113" s="2"/>
      <c r="G113" s="8" t="str">
        <f t="shared" si="2"/>
        <v/>
      </c>
      <c r="H113" s="4" t="str">
        <f t="shared" si="3"/>
        <v/>
      </c>
    </row>
    <row r="114" spans="1:14" x14ac:dyDescent="0.2">
      <c r="A114" s="40">
        <v>45390</v>
      </c>
      <c r="B114" s="40" t="s">
        <v>20</v>
      </c>
      <c r="C114" s="2"/>
      <c r="D114" s="2"/>
      <c r="E114" s="2"/>
      <c r="F114" s="2"/>
      <c r="G114" s="8" t="str">
        <f t="shared" si="2"/>
        <v/>
      </c>
      <c r="H114" s="4" t="str">
        <f t="shared" si="3"/>
        <v/>
      </c>
    </row>
    <row r="115" spans="1:14" x14ac:dyDescent="0.2">
      <c r="A115" s="40">
        <v>45391</v>
      </c>
      <c r="B115" s="40" t="s">
        <v>21</v>
      </c>
      <c r="C115" s="2"/>
      <c r="D115" s="2"/>
      <c r="E115" s="2"/>
      <c r="F115" s="2"/>
      <c r="G115" s="8" t="str">
        <f t="shared" si="2"/>
        <v/>
      </c>
      <c r="H115" s="4" t="str">
        <f t="shared" si="3"/>
        <v/>
      </c>
    </row>
    <row r="116" spans="1:14" x14ac:dyDescent="0.2">
      <c r="A116" s="40">
        <v>45392</v>
      </c>
      <c r="B116" s="40" t="s">
        <v>22</v>
      </c>
      <c r="C116" s="2"/>
      <c r="D116" s="2"/>
      <c r="E116" s="2"/>
      <c r="F116" s="2"/>
      <c r="G116" s="8" t="str">
        <f t="shared" si="2"/>
        <v/>
      </c>
      <c r="H116" s="4" t="str">
        <f t="shared" si="3"/>
        <v/>
      </c>
    </row>
    <row r="117" spans="1:14" x14ac:dyDescent="0.2">
      <c r="A117" s="40">
        <v>45393</v>
      </c>
      <c r="B117" s="40" t="s">
        <v>23</v>
      </c>
      <c r="C117" s="2"/>
      <c r="D117" s="2"/>
      <c r="E117" s="2"/>
      <c r="F117" s="2"/>
      <c r="G117" s="8" t="str">
        <f t="shared" si="2"/>
        <v/>
      </c>
      <c r="H117" s="4" t="str">
        <f t="shared" si="3"/>
        <v/>
      </c>
    </row>
    <row r="118" spans="1:14" x14ac:dyDescent="0.2">
      <c r="A118" s="40">
        <v>45394</v>
      </c>
      <c r="B118" s="40" t="s">
        <v>24</v>
      </c>
      <c r="C118" s="2"/>
      <c r="D118" s="2"/>
      <c r="E118" s="2"/>
      <c r="F118" s="2"/>
      <c r="G118" s="8" t="str">
        <f t="shared" si="2"/>
        <v/>
      </c>
      <c r="H118" s="4" t="str">
        <f t="shared" si="3"/>
        <v/>
      </c>
    </row>
    <row r="119" spans="1:14" x14ac:dyDescent="0.2">
      <c r="A119" s="40">
        <v>45395</v>
      </c>
      <c r="B119" s="40" t="s">
        <v>18</v>
      </c>
      <c r="C119" s="2"/>
      <c r="D119" s="2"/>
      <c r="E119" s="2"/>
      <c r="F119" s="2"/>
      <c r="G119" s="8" t="str">
        <f t="shared" si="2"/>
        <v/>
      </c>
      <c r="H119" s="4" t="str">
        <f t="shared" si="3"/>
        <v/>
      </c>
    </row>
    <row r="120" spans="1:14" x14ac:dyDescent="0.2">
      <c r="A120" s="40">
        <v>45396</v>
      </c>
      <c r="B120" s="40" t="s">
        <v>19</v>
      </c>
      <c r="C120" s="2"/>
      <c r="D120" s="2"/>
      <c r="E120" s="2"/>
      <c r="F120" s="2"/>
      <c r="G120" s="8" t="str">
        <f t="shared" si="2"/>
        <v/>
      </c>
      <c r="H120" s="4" t="str">
        <f t="shared" si="3"/>
        <v/>
      </c>
    </row>
    <row r="121" spans="1:14" ht="13.5" thickBot="1" x14ac:dyDescent="0.25">
      <c r="A121" s="40">
        <v>45397</v>
      </c>
      <c r="B121" s="40" t="s">
        <v>20</v>
      </c>
      <c r="C121" s="2"/>
      <c r="D121" s="2"/>
      <c r="E121" s="2"/>
      <c r="F121" s="2"/>
      <c r="G121" s="8" t="str">
        <f t="shared" si="2"/>
        <v/>
      </c>
      <c r="H121" s="4" t="str">
        <f t="shared" si="3"/>
        <v/>
      </c>
    </row>
    <row r="122" spans="1:14" ht="13.5" thickBot="1" x14ac:dyDescent="0.25">
      <c r="A122" s="40">
        <v>45398</v>
      </c>
      <c r="B122" s="40" t="s">
        <v>21</v>
      </c>
      <c r="C122" s="2"/>
      <c r="D122" s="2"/>
      <c r="E122" s="2"/>
      <c r="F122" s="2"/>
      <c r="G122" s="8" t="str">
        <f t="shared" si="2"/>
        <v/>
      </c>
      <c r="H122" s="4" t="str">
        <f t="shared" si="3"/>
        <v/>
      </c>
      <c r="J122" s="86">
        <v>45383</v>
      </c>
      <c r="K122" s="87"/>
      <c r="L122" s="87"/>
      <c r="M122" s="87"/>
      <c r="N122" s="88"/>
    </row>
    <row r="123" spans="1:14" x14ac:dyDescent="0.2">
      <c r="A123" s="40">
        <v>45399</v>
      </c>
      <c r="B123" s="40" t="s">
        <v>22</v>
      </c>
      <c r="C123" s="2"/>
      <c r="D123" s="2"/>
      <c r="E123" s="2"/>
      <c r="F123" s="2"/>
      <c r="G123" s="8" t="str">
        <f t="shared" si="2"/>
        <v/>
      </c>
      <c r="H123" s="4" t="str">
        <f t="shared" si="3"/>
        <v/>
      </c>
      <c r="J123" s="42"/>
      <c r="K123" s="43"/>
      <c r="L123" s="43" t="str">
        <f>IF($B$5="","Input Home",$B$5)</f>
        <v>Canada</v>
      </c>
      <c r="M123" s="43" t="s">
        <v>25</v>
      </c>
      <c r="N123" s="44"/>
    </row>
    <row r="124" spans="1:14" x14ac:dyDescent="0.2">
      <c r="A124" s="40">
        <v>45400</v>
      </c>
      <c r="B124" s="40" t="s">
        <v>23</v>
      </c>
      <c r="C124" s="2"/>
      <c r="D124" s="2"/>
      <c r="E124" s="2"/>
      <c r="F124" s="2"/>
      <c r="G124" s="8" t="str">
        <f t="shared" si="2"/>
        <v/>
      </c>
      <c r="H124" s="4" t="str">
        <f t="shared" si="3"/>
        <v/>
      </c>
      <c r="J124" s="45"/>
      <c r="K124" s="46" t="s">
        <v>26</v>
      </c>
      <c r="L124" s="46">
        <f>COUNTIF($G$107:$G$136,"WorkHome")</f>
        <v>0</v>
      </c>
      <c r="M124" s="46">
        <f>COUNTIF($G$107:$G$136,"WorkForeign")</f>
        <v>0</v>
      </c>
      <c r="N124" s="26"/>
    </row>
    <row r="125" spans="1:14" x14ac:dyDescent="0.2">
      <c r="A125" s="40">
        <v>45401</v>
      </c>
      <c r="B125" s="40" t="s">
        <v>24</v>
      </c>
      <c r="C125" s="2"/>
      <c r="D125" s="2"/>
      <c r="E125" s="2"/>
      <c r="F125" s="2"/>
      <c r="G125" s="8" t="str">
        <f t="shared" si="2"/>
        <v/>
      </c>
      <c r="H125" s="4" t="str">
        <f t="shared" si="3"/>
        <v/>
      </c>
      <c r="J125" s="45"/>
      <c r="K125" s="46" t="s">
        <v>27</v>
      </c>
      <c r="L125" s="46">
        <f>COUNTIF($G$107:$G$136,"NonWorkHome")</f>
        <v>0</v>
      </c>
      <c r="M125" s="46">
        <f>COUNTIF($G$107:$G$136,"NonWorkForeign")</f>
        <v>0</v>
      </c>
      <c r="N125" s="26"/>
    </row>
    <row r="126" spans="1:14" x14ac:dyDescent="0.2">
      <c r="A126" s="40">
        <v>45402</v>
      </c>
      <c r="B126" s="40" t="s">
        <v>18</v>
      </c>
      <c r="C126" s="2"/>
      <c r="D126" s="2"/>
      <c r="E126" s="2"/>
      <c r="F126" s="2"/>
      <c r="G126" s="8" t="str">
        <f t="shared" si="2"/>
        <v/>
      </c>
      <c r="H126" s="4" t="str">
        <f t="shared" si="3"/>
        <v/>
      </c>
      <c r="J126" s="45"/>
      <c r="K126" s="46" t="s">
        <v>28</v>
      </c>
      <c r="L126" s="46">
        <f>COUNTIF($G$107:$G$136,"TravelWorkHome")</f>
        <v>0</v>
      </c>
      <c r="M126" s="46">
        <f>COUNTIF($G$107:$G$136,"TravelWorkForeign")</f>
        <v>0</v>
      </c>
      <c r="N126" s="26"/>
    </row>
    <row r="127" spans="1:14" ht="13.5" thickBot="1" x14ac:dyDescent="0.25">
      <c r="A127" s="40">
        <v>45403</v>
      </c>
      <c r="B127" s="40" t="s">
        <v>19</v>
      </c>
      <c r="C127" s="2"/>
      <c r="D127" s="2"/>
      <c r="E127" s="2"/>
      <c r="F127" s="2"/>
      <c r="G127" s="8" t="str">
        <f t="shared" si="2"/>
        <v/>
      </c>
      <c r="H127" s="4" t="str">
        <f t="shared" si="3"/>
        <v/>
      </c>
      <c r="J127" s="47"/>
      <c r="K127" s="48" t="s">
        <v>29</v>
      </c>
      <c r="L127" s="48">
        <f>COUNTIF($G$107:$G$136,"TravelHome")</f>
        <v>0</v>
      </c>
      <c r="M127" s="48">
        <f>COUNTIF($G$107:$G$136,"TravelForeign")</f>
        <v>0</v>
      </c>
      <c r="N127" s="49"/>
    </row>
    <row r="128" spans="1:14" ht="13.5" thickBot="1" x14ac:dyDescent="0.25">
      <c r="A128" s="40">
        <v>45404</v>
      </c>
      <c r="B128" s="40" t="s">
        <v>20</v>
      </c>
      <c r="C128" s="2"/>
      <c r="D128" s="2"/>
      <c r="E128" s="2"/>
      <c r="F128" s="2"/>
      <c r="G128" s="8" t="str">
        <f t="shared" si="2"/>
        <v/>
      </c>
      <c r="H128" s="4" t="str">
        <f t="shared" si="3"/>
        <v/>
      </c>
      <c r="J128" s="50"/>
      <c r="K128" s="51" t="s">
        <v>30</v>
      </c>
      <c r="L128" s="51">
        <f>SUM(L124:L127)</f>
        <v>0</v>
      </c>
      <c r="M128" s="52">
        <f>SUM(M124:M127)</f>
        <v>0</v>
      </c>
      <c r="N128" s="53">
        <f>SUM(L128:M128)</f>
        <v>0</v>
      </c>
    </row>
    <row r="129" spans="1:8" x14ac:dyDescent="0.2">
      <c r="A129" s="40">
        <v>45405</v>
      </c>
      <c r="B129" s="40" t="s">
        <v>21</v>
      </c>
      <c r="C129" s="2"/>
      <c r="D129" s="2"/>
      <c r="E129" s="2"/>
      <c r="F129" s="2"/>
      <c r="G129" s="8" t="str">
        <f t="shared" si="2"/>
        <v/>
      </c>
      <c r="H129" s="4" t="str">
        <f t="shared" si="3"/>
        <v/>
      </c>
    </row>
    <row r="130" spans="1:8" x14ac:dyDescent="0.2">
      <c r="A130" s="40">
        <v>45406</v>
      </c>
      <c r="B130" s="40" t="s">
        <v>22</v>
      </c>
      <c r="C130" s="2"/>
      <c r="D130" s="2"/>
      <c r="E130" s="2"/>
      <c r="F130" s="2"/>
      <c r="G130" s="8" t="str">
        <f t="shared" si="2"/>
        <v/>
      </c>
      <c r="H130" s="4" t="str">
        <f t="shared" si="3"/>
        <v/>
      </c>
    </row>
    <row r="131" spans="1:8" x14ac:dyDescent="0.2">
      <c r="A131" s="40">
        <v>45407</v>
      </c>
      <c r="B131" s="40" t="s">
        <v>23</v>
      </c>
      <c r="C131" s="2"/>
      <c r="D131" s="2"/>
      <c r="E131" s="2"/>
      <c r="F131" s="2"/>
      <c r="G131" s="8" t="str">
        <f t="shared" si="2"/>
        <v/>
      </c>
      <c r="H131" s="4" t="str">
        <f t="shared" si="3"/>
        <v/>
      </c>
    </row>
    <row r="132" spans="1:8" x14ac:dyDescent="0.2">
      <c r="A132" s="40">
        <v>45408</v>
      </c>
      <c r="B132" s="40" t="s">
        <v>24</v>
      </c>
      <c r="C132" s="2"/>
      <c r="D132" s="2"/>
      <c r="E132" s="2"/>
      <c r="F132" s="2"/>
      <c r="G132" s="8" t="str">
        <f t="shared" si="2"/>
        <v/>
      </c>
      <c r="H132" s="4" t="str">
        <f t="shared" si="3"/>
        <v/>
      </c>
    </row>
    <row r="133" spans="1:8" x14ac:dyDescent="0.2">
      <c r="A133" s="40">
        <v>45409</v>
      </c>
      <c r="B133" s="40" t="s">
        <v>18</v>
      </c>
      <c r="C133" s="2"/>
      <c r="D133" s="2"/>
      <c r="E133" s="2"/>
      <c r="F133" s="2"/>
      <c r="G133" s="8" t="str">
        <f t="shared" si="2"/>
        <v/>
      </c>
      <c r="H133" s="4" t="str">
        <f t="shared" si="3"/>
        <v/>
      </c>
    </row>
    <row r="134" spans="1:8" x14ac:dyDescent="0.2">
      <c r="A134" s="40">
        <v>45410</v>
      </c>
      <c r="B134" s="40" t="s">
        <v>19</v>
      </c>
      <c r="C134" s="2"/>
      <c r="D134" s="2"/>
      <c r="E134" s="2"/>
      <c r="F134" s="2"/>
      <c r="G134" s="8" t="str">
        <f t="shared" si="2"/>
        <v/>
      </c>
      <c r="H134" s="4" t="str">
        <f t="shared" si="3"/>
        <v/>
      </c>
    </row>
    <row r="135" spans="1:8" x14ac:dyDescent="0.2">
      <c r="A135" s="40">
        <v>45411</v>
      </c>
      <c r="B135" s="40" t="s">
        <v>20</v>
      </c>
      <c r="C135" s="2"/>
      <c r="D135" s="2"/>
      <c r="E135" s="2"/>
      <c r="F135" s="2"/>
      <c r="G135" s="8" t="str">
        <f t="shared" si="2"/>
        <v/>
      </c>
      <c r="H135" s="4" t="str">
        <f t="shared" si="3"/>
        <v/>
      </c>
    </row>
    <row r="136" spans="1:8" x14ac:dyDescent="0.2">
      <c r="A136" s="40">
        <v>45412</v>
      </c>
      <c r="B136" s="40" t="s">
        <v>21</v>
      </c>
      <c r="C136" s="2"/>
      <c r="D136" s="2"/>
      <c r="E136" s="2"/>
      <c r="F136" s="2"/>
      <c r="G136" s="8" t="str">
        <f t="shared" si="2"/>
        <v/>
      </c>
      <c r="H136" s="4" t="str">
        <f t="shared" si="3"/>
        <v/>
      </c>
    </row>
    <row r="137" spans="1:8" ht="18" x14ac:dyDescent="0.25">
      <c r="A137" s="37" t="s">
        <v>34</v>
      </c>
      <c r="B137" s="38"/>
      <c r="C137" s="11"/>
      <c r="D137" s="11"/>
      <c r="E137" s="11"/>
      <c r="F137" s="11"/>
      <c r="G137" s="8" t="str">
        <f t="shared" si="2"/>
        <v/>
      </c>
      <c r="H137" s="4" t="str">
        <f t="shared" si="3"/>
        <v/>
      </c>
    </row>
    <row r="138" spans="1:8" x14ac:dyDescent="0.2">
      <c r="A138" s="40">
        <v>45413</v>
      </c>
      <c r="B138" s="40" t="s">
        <v>22</v>
      </c>
      <c r="C138" s="2"/>
      <c r="D138" s="2"/>
      <c r="E138" s="2"/>
      <c r="F138" s="2"/>
      <c r="G138" s="8" t="str">
        <f t="shared" si="2"/>
        <v/>
      </c>
      <c r="H138" s="4" t="str">
        <f t="shared" si="3"/>
        <v/>
      </c>
    </row>
    <row r="139" spans="1:8" x14ac:dyDescent="0.2">
      <c r="A139" s="40">
        <v>45414</v>
      </c>
      <c r="B139" s="40" t="s">
        <v>23</v>
      </c>
      <c r="C139" s="2"/>
      <c r="D139" s="2"/>
      <c r="E139" s="2"/>
      <c r="F139" s="2"/>
      <c r="G139" s="8" t="str">
        <f t="shared" si="2"/>
        <v/>
      </c>
      <c r="H139" s="4" t="str">
        <f t="shared" si="3"/>
        <v/>
      </c>
    </row>
    <row r="140" spans="1:8" x14ac:dyDescent="0.2">
      <c r="A140" s="40">
        <v>45415</v>
      </c>
      <c r="B140" s="40" t="s">
        <v>24</v>
      </c>
      <c r="C140" s="2"/>
      <c r="D140" s="2"/>
      <c r="E140" s="2"/>
      <c r="F140" s="2"/>
      <c r="G140" s="8" t="str">
        <f t="shared" si="2"/>
        <v/>
      </c>
      <c r="H140" s="4" t="str">
        <f t="shared" si="3"/>
        <v/>
      </c>
    </row>
    <row r="141" spans="1:8" x14ac:dyDescent="0.2">
      <c r="A141" s="40">
        <v>45416</v>
      </c>
      <c r="B141" s="40" t="s">
        <v>18</v>
      </c>
      <c r="C141" s="2"/>
      <c r="D141" s="2"/>
      <c r="E141" s="2"/>
      <c r="F141" s="2"/>
      <c r="G141" s="8" t="str">
        <f t="shared" ref="G141:G204" si="4">IF(C141="","",IF(C141=$D$393,IF(D141=$B$5,"WorkHome","WorkForeign"),IF(C141=$D$395,IF(D141=$B$5,"TravelWorkHome","TravelWorkForeign"),IF(C141=$D$394,IF(D141=$B$5,"NonWorkHome","NonWorkForeign"),IF(C141=$D$396,IF(D141=$B$5,"TravelHome","TravelForeign"))))))</f>
        <v/>
      </c>
      <c r="H141" s="4" t="str">
        <f t="shared" ref="H141:H204" si="5">IF(D141="","",IF(D141=$B$5,$B$5,IF(D141=$B$6,$B$6,IF(D141=$B$7,$B$7,"Other"))))</f>
        <v/>
      </c>
    </row>
    <row r="142" spans="1:8" x14ac:dyDescent="0.2">
      <c r="A142" s="40">
        <v>45417</v>
      </c>
      <c r="B142" s="40" t="s">
        <v>19</v>
      </c>
      <c r="C142" s="2"/>
      <c r="D142" s="2"/>
      <c r="E142" s="2"/>
      <c r="F142" s="2"/>
      <c r="G142" s="8" t="str">
        <f t="shared" si="4"/>
        <v/>
      </c>
      <c r="H142" s="4" t="str">
        <f t="shared" si="5"/>
        <v/>
      </c>
    </row>
    <row r="143" spans="1:8" x14ac:dyDescent="0.2">
      <c r="A143" s="40">
        <v>45418</v>
      </c>
      <c r="B143" s="40" t="s">
        <v>20</v>
      </c>
      <c r="C143" s="2"/>
      <c r="D143" s="2"/>
      <c r="E143" s="2"/>
      <c r="F143" s="2"/>
      <c r="G143" s="8" t="str">
        <f t="shared" si="4"/>
        <v/>
      </c>
      <c r="H143" s="4" t="str">
        <f t="shared" si="5"/>
        <v/>
      </c>
    </row>
    <row r="144" spans="1:8" x14ac:dyDescent="0.2">
      <c r="A144" s="40">
        <v>45419</v>
      </c>
      <c r="B144" s="40" t="s">
        <v>21</v>
      </c>
      <c r="C144" s="2"/>
      <c r="D144" s="2"/>
      <c r="E144" s="2"/>
      <c r="F144" s="2"/>
      <c r="G144" s="8" t="str">
        <f t="shared" si="4"/>
        <v/>
      </c>
      <c r="H144" s="4" t="str">
        <f t="shared" si="5"/>
        <v/>
      </c>
    </row>
    <row r="145" spans="1:14" x14ac:dyDescent="0.2">
      <c r="A145" s="40">
        <v>45420</v>
      </c>
      <c r="B145" s="40" t="s">
        <v>22</v>
      </c>
      <c r="C145" s="2"/>
      <c r="D145" s="2"/>
      <c r="E145" s="2"/>
      <c r="F145" s="2"/>
      <c r="G145" s="8" t="str">
        <f t="shared" si="4"/>
        <v/>
      </c>
      <c r="H145" s="4" t="str">
        <f t="shared" si="5"/>
        <v/>
      </c>
    </row>
    <row r="146" spans="1:14" x14ac:dyDescent="0.2">
      <c r="A146" s="40">
        <v>45421</v>
      </c>
      <c r="B146" s="40" t="s">
        <v>23</v>
      </c>
      <c r="C146" s="2"/>
      <c r="D146" s="2"/>
      <c r="E146" s="2"/>
      <c r="F146" s="2"/>
      <c r="G146" s="8" t="str">
        <f t="shared" si="4"/>
        <v/>
      </c>
      <c r="H146" s="4" t="str">
        <f t="shared" si="5"/>
        <v/>
      </c>
    </row>
    <row r="147" spans="1:14" x14ac:dyDescent="0.2">
      <c r="A147" s="40">
        <v>45422</v>
      </c>
      <c r="B147" s="40" t="s">
        <v>24</v>
      </c>
      <c r="C147" s="2"/>
      <c r="D147" s="2"/>
      <c r="E147" s="2"/>
      <c r="F147" s="2"/>
      <c r="G147" s="8" t="str">
        <f t="shared" si="4"/>
        <v/>
      </c>
      <c r="H147" s="4" t="str">
        <f t="shared" si="5"/>
        <v/>
      </c>
    </row>
    <row r="148" spans="1:14" x14ac:dyDescent="0.2">
      <c r="A148" s="40">
        <v>45423</v>
      </c>
      <c r="B148" s="40" t="s">
        <v>18</v>
      </c>
      <c r="C148" s="2"/>
      <c r="D148" s="2"/>
      <c r="E148" s="2"/>
      <c r="F148" s="2"/>
      <c r="G148" s="8" t="str">
        <f t="shared" si="4"/>
        <v/>
      </c>
      <c r="H148" s="4" t="str">
        <f t="shared" si="5"/>
        <v/>
      </c>
    </row>
    <row r="149" spans="1:14" x14ac:dyDescent="0.2">
      <c r="A149" s="40">
        <v>45424</v>
      </c>
      <c r="B149" s="40" t="s">
        <v>19</v>
      </c>
      <c r="C149" s="2"/>
      <c r="D149" s="2"/>
      <c r="E149" s="2"/>
      <c r="F149" s="2"/>
      <c r="G149" s="8" t="str">
        <f t="shared" si="4"/>
        <v/>
      </c>
      <c r="H149" s="4" t="str">
        <f t="shared" si="5"/>
        <v/>
      </c>
    </row>
    <row r="150" spans="1:14" x14ac:dyDescent="0.2">
      <c r="A150" s="40">
        <v>45425</v>
      </c>
      <c r="B150" s="40" t="s">
        <v>20</v>
      </c>
      <c r="C150" s="2"/>
      <c r="D150" s="2"/>
      <c r="E150" s="2"/>
      <c r="F150" s="2"/>
      <c r="G150" s="8" t="str">
        <f t="shared" si="4"/>
        <v/>
      </c>
      <c r="H150" s="4" t="str">
        <f t="shared" si="5"/>
        <v/>
      </c>
    </row>
    <row r="151" spans="1:14" x14ac:dyDescent="0.2">
      <c r="A151" s="40">
        <v>45426</v>
      </c>
      <c r="B151" s="40" t="s">
        <v>21</v>
      </c>
      <c r="C151" s="2"/>
      <c r="D151" s="2"/>
      <c r="E151" s="2"/>
      <c r="F151" s="2"/>
      <c r="G151" s="8" t="str">
        <f t="shared" si="4"/>
        <v/>
      </c>
      <c r="H151" s="4" t="str">
        <f t="shared" si="5"/>
        <v/>
      </c>
    </row>
    <row r="152" spans="1:14" x14ac:dyDescent="0.2">
      <c r="A152" s="40">
        <v>45427</v>
      </c>
      <c r="B152" s="40" t="s">
        <v>22</v>
      </c>
      <c r="C152" s="2"/>
      <c r="D152" s="2"/>
      <c r="E152" s="2"/>
      <c r="F152" s="2"/>
      <c r="G152" s="8" t="str">
        <f t="shared" si="4"/>
        <v/>
      </c>
      <c r="H152" s="4" t="str">
        <f t="shared" si="5"/>
        <v/>
      </c>
    </row>
    <row r="153" spans="1:14" ht="13.5" thickBot="1" x14ac:dyDescent="0.25">
      <c r="A153" s="40">
        <v>45428</v>
      </c>
      <c r="B153" s="40" t="s">
        <v>23</v>
      </c>
      <c r="C153" s="2"/>
      <c r="D153" s="2"/>
      <c r="E153" s="2"/>
      <c r="F153" s="2"/>
      <c r="G153" s="8" t="str">
        <f t="shared" si="4"/>
        <v/>
      </c>
      <c r="H153" s="4" t="str">
        <f t="shared" si="5"/>
        <v/>
      </c>
    </row>
    <row r="154" spans="1:14" ht="13.5" thickBot="1" x14ac:dyDescent="0.25">
      <c r="A154" s="40">
        <v>45429</v>
      </c>
      <c r="B154" s="40" t="s">
        <v>24</v>
      </c>
      <c r="C154" s="2"/>
      <c r="D154" s="2"/>
      <c r="E154" s="2"/>
      <c r="F154" s="2"/>
      <c r="G154" s="8" t="str">
        <f t="shared" si="4"/>
        <v/>
      </c>
      <c r="H154" s="4" t="str">
        <f t="shared" si="5"/>
        <v/>
      </c>
      <c r="J154" s="86">
        <v>45413</v>
      </c>
      <c r="K154" s="87"/>
      <c r="L154" s="87"/>
      <c r="M154" s="87"/>
      <c r="N154" s="88"/>
    </row>
    <row r="155" spans="1:14" x14ac:dyDescent="0.2">
      <c r="A155" s="40">
        <v>45430</v>
      </c>
      <c r="B155" s="40" t="s">
        <v>18</v>
      </c>
      <c r="C155" s="2"/>
      <c r="D155" s="2"/>
      <c r="E155" s="2"/>
      <c r="F155" s="2"/>
      <c r="G155" s="8" t="str">
        <f t="shared" si="4"/>
        <v/>
      </c>
      <c r="H155" s="4" t="str">
        <f t="shared" si="5"/>
        <v/>
      </c>
      <c r="J155" s="42"/>
      <c r="K155" s="43"/>
      <c r="L155" s="43" t="str">
        <f>IF($B$5="","Input Home",$B$5)</f>
        <v>Canada</v>
      </c>
      <c r="M155" s="43" t="s">
        <v>25</v>
      </c>
      <c r="N155" s="44"/>
    </row>
    <row r="156" spans="1:14" x14ac:dyDescent="0.2">
      <c r="A156" s="40">
        <v>45431</v>
      </c>
      <c r="B156" s="40" t="s">
        <v>19</v>
      </c>
      <c r="C156" s="2"/>
      <c r="D156" s="2"/>
      <c r="E156" s="2"/>
      <c r="F156" s="2"/>
      <c r="G156" s="8" t="str">
        <f t="shared" si="4"/>
        <v/>
      </c>
      <c r="H156" s="4" t="str">
        <f t="shared" si="5"/>
        <v/>
      </c>
      <c r="J156" s="45"/>
      <c r="K156" s="46" t="s">
        <v>26</v>
      </c>
      <c r="L156" s="46">
        <f>COUNTIF($G$138:$G$168,"WorkHome")</f>
        <v>0</v>
      </c>
      <c r="M156" s="46">
        <f>COUNTIF($G$138:$G$168,"WorkForeign")</f>
        <v>0</v>
      </c>
      <c r="N156" s="26"/>
    </row>
    <row r="157" spans="1:14" x14ac:dyDescent="0.2">
      <c r="A157" s="40">
        <v>45432</v>
      </c>
      <c r="B157" s="40" t="s">
        <v>20</v>
      </c>
      <c r="C157" s="2"/>
      <c r="D157" s="2"/>
      <c r="E157" s="2"/>
      <c r="F157" s="2"/>
      <c r="G157" s="8" t="str">
        <f t="shared" si="4"/>
        <v/>
      </c>
      <c r="H157" s="4" t="str">
        <f t="shared" si="5"/>
        <v/>
      </c>
      <c r="J157" s="45"/>
      <c r="K157" s="46" t="s">
        <v>27</v>
      </c>
      <c r="L157" s="46">
        <f>COUNTIF($G$138:$G$168,"NonWorkHome")</f>
        <v>0</v>
      </c>
      <c r="M157" s="46">
        <f>COUNTIF($G$138:$G$168,"NonWorkForeign")</f>
        <v>0</v>
      </c>
      <c r="N157" s="26"/>
    </row>
    <row r="158" spans="1:14" x14ac:dyDescent="0.2">
      <c r="A158" s="40">
        <v>45433</v>
      </c>
      <c r="B158" s="40" t="s">
        <v>21</v>
      </c>
      <c r="C158" s="2"/>
      <c r="D158" s="2"/>
      <c r="E158" s="2"/>
      <c r="F158" s="2"/>
      <c r="G158" s="8" t="str">
        <f t="shared" si="4"/>
        <v/>
      </c>
      <c r="H158" s="4" t="str">
        <f t="shared" si="5"/>
        <v/>
      </c>
      <c r="J158" s="45"/>
      <c r="K158" s="46" t="s">
        <v>28</v>
      </c>
      <c r="L158" s="46">
        <f>COUNTIF($G$138:$G$168,"TravelWorkHome")</f>
        <v>0</v>
      </c>
      <c r="M158" s="46">
        <f>COUNTIF($G$138:$G$168,"TravelWorkForeign")</f>
        <v>0</v>
      </c>
      <c r="N158" s="26"/>
    </row>
    <row r="159" spans="1:14" ht="13.5" thickBot="1" x14ac:dyDescent="0.25">
      <c r="A159" s="40">
        <v>45434</v>
      </c>
      <c r="B159" s="40" t="s">
        <v>22</v>
      </c>
      <c r="C159" s="2"/>
      <c r="D159" s="2"/>
      <c r="E159" s="2"/>
      <c r="F159" s="2"/>
      <c r="G159" s="8" t="str">
        <f t="shared" si="4"/>
        <v/>
      </c>
      <c r="H159" s="4" t="str">
        <f t="shared" si="5"/>
        <v/>
      </c>
      <c r="J159" s="47"/>
      <c r="K159" s="48" t="s">
        <v>29</v>
      </c>
      <c r="L159" s="48">
        <f>COUNTIF($G$138:$G$168,"TravelHome")</f>
        <v>0</v>
      </c>
      <c r="M159" s="48">
        <f>COUNTIF($G$138:$G$168,"TravelForeign")</f>
        <v>0</v>
      </c>
      <c r="N159" s="49"/>
    </row>
    <row r="160" spans="1:14" ht="13.5" thickBot="1" x14ac:dyDescent="0.25">
      <c r="A160" s="40">
        <v>45435</v>
      </c>
      <c r="B160" s="40" t="s">
        <v>23</v>
      </c>
      <c r="C160" s="2"/>
      <c r="D160" s="2"/>
      <c r="E160" s="2"/>
      <c r="F160" s="2"/>
      <c r="G160" s="8" t="str">
        <f t="shared" si="4"/>
        <v/>
      </c>
      <c r="H160" s="4" t="str">
        <f t="shared" si="5"/>
        <v/>
      </c>
      <c r="J160" s="50"/>
      <c r="K160" s="51" t="s">
        <v>30</v>
      </c>
      <c r="L160" s="51">
        <f>SUM(L156:L159)</f>
        <v>0</v>
      </c>
      <c r="M160" s="52">
        <f>SUM(M156:M159)</f>
        <v>0</v>
      </c>
      <c r="N160" s="53">
        <f>SUM(L160:M160)</f>
        <v>0</v>
      </c>
    </row>
    <row r="161" spans="1:19" x14ac:dyDescent="0.2">
      <c r="A161" s="40">
        <v>45436</v>
      </c>
      <c r="B161" s="40" t="s">
        <v>24</v>
      </c>
      <c r="C161" s="2"/>
      <c r="D161" s="2"/>
      <c r="E161" s="2"/>
      <c r="F161" s="2"/>
      <c r="G161" s="8" t="str">
        <f t="shared" si="4"/>
        <v/>
      </c>
      <c r="H161" s="4" t="str">
        <f t="shared" si="5"/>
        <v/>
      </c>
    </row>
    <row r="162" spans="1:19" x14ac:dyDescent="0.2">
      <c r="A162" s="40">
        <v>45437</v>
      </c>
      <c r="B162" s="40" t="s">
        <v>18</v>
      </c>
      <c r="C162" s="2"/>
      <c r="D162" s="2"/>
      <c r="E162" s="2"/>
      <c r="F162" s="2"/>
      <c r="G162" s="8" t="str">
        <f t="shared" si="4"/>
        <v/>
      </c>
      <c r="H162" s="4" t="str">
        <f t="shared" si="5"/>
        <v/>
      </c>
    </row>
    <row r="163" spans="1:19" x14ac:dyDescent="0.2">
      <c r="A163" s="40">
        <v>45438</v>
      </c>
      <c r="B163" s="40" t="s">
        <v>19</v>
      </c>
      <c r="C163" s="2"/>
      <c r="D163" s="2"/>
      <c r="E163" s="2"/>
      <c r="F163" s="2"/>
      <c r="G163" s="8" t="str">
        <f t="shared" si="4"/>
        <v/>
      </c>
      <c r="H163" s="4" t="str">
        <f t="shared" si="5"/>
        <v/>
      </c>
    </row>
    <row r="164" spans="1:19" ht="13.15" customHeight="1" x14ac:dyDescent="0.25">
      <c r="A164" s="40">
        <v>45439</v>
      </c>
      <c r="B164" s="40" t="s">
        <v>20</v>
      </c>
      <c r="C164" s="2"/>
      <c r="D164" s="2"/>
      <c r="E164" s="2"/>
      <c r="F164" s="2"/>
      <c r="G164" s="8" t="str">
        <f t="shared" si="4"/>
        <v/>
      </c>
      <c r="H164" s="4" t="str">
        <f t="shared" si="5"/>
        <v/>
      </c>
      <c r="J164" s="54"/>
      <c r="K164" s="54"/>
      <c r="L164" s="54"/>
      <c r="M164" s="54"/>
      <c r="N164" s="54"/>
    </row>
    <row r="165" spans="1:19" x14ac:dyDescent="0.2">
      <c r="A165" s="40">
        <v>45440</v>
      </c>
      <c r="B165" s="40" t="s">
        <v>21</v>
      </c>
      <c r="C165" s="2"/>
      <c r="D165" s="2"/>
      <c r="E165" s="2"/>
      <c r="F165" s="2"/>
      <c r="G165" s="8" t="str">
        <f t="shared" si="4"/>
        <v/>
      </c>
      <c r="H165" s="4" t="str">
        <f t="shared" si="5"/>
        <v/>
      </c>
    </row>
    <row r="166" spans="1:19" x14ac:dyDescent="0.2">
      <c r="A166" s="40">
        <v>45441</v>
      </c>
      <c r="B166" s="40" t="s">
        <v>22</v>
      </c>
      <c r="C166" s="2"/>
      <c r="D166" s="2"/>
      <c r="E166" s="2"/>
      <c r="F166" s="2"/>
      <c r="G166" s="8" t="str">
        <f t="shared" si="4"/>
        <v/>
      </c>
      <c r="H166" s="4" t="str">
        <f t="shared" si="5"/>
        <v/>
      </c>
    </row>
    <row r="167" spans="1:19" x14ac:dyDescent="0.2">
      <c r="A167" s="40">
        <v>45442</v>
      </c>
      <c r="B167" s="40" t="s">
        <v>23</v>
      </c>
      <c r="C167" s="2"/>
      <c r="D167" s="2"/>
      <c r="E167" s="2"/>
      <c r="F167" s="2"/>
      <c r="G167" s="8" t="str">
        <f t="shared" si="4"/>
        <v/>
      </c>
      <c r="H167" s="4" t="str">
        <f t="shared" si="5"/>
        <v/>
      </c>
    </row>
    <row r="168" spans="1:19" x14ac:dyDescent="0.2">
      <c r="A168" s="40">
        <v>45443</v>
      </c>
      <c r="B168" s="40" t="s">
        <v>24</v>
      </c>
      <c r="C168" s="2"/>
      <c r="D168" s="2"/>
      <c r="E168" s="2"/>
      <c r="F168" s="2"/>
      <c r="G168" s="8" t="str">
        <f t="shared" si="4"/>
        <v/>
      </c>
      <c r="H168" s="4" t="str">
        <f t="shared" si="5"/>
        <v/>
      </c>
    </row>
    <row r="169" spans="1:19" s="54" customFormat="1" ht="18" x14ac:dyDescent="0.25">
      <c r="A169" s="37" t="s">
        <v>35</v>
      </c>
      <c r="B169" s="38"/>
      <c r="C169" s="11"/>
      <c r="D169" s="11"/>
      <c r="E169" s="11"/>
      <c r="F169" s="11"/>
      <c r="G169" s="8" t="str">
        <f t="shared" si="4"/>
        <v/>
      </c>
      <c r="H169" s="4" t="str">
        <f t="shared" si="5"/>
        <v/>
      </c>
      <c r="I169" s="12"/>
      <c r="J169" s="13"/>
      <c r="K169" s="13"/>
      <c r="L169" s="13"/>
      <c r="M169" s="13"/>
      <c r="N169" s="13"/>
      <c r="O169" s="13"/>
      <c r="P169" s="13"/>
      <c r="Q169" s="13"/>
      <c r="R169" s="13"/>
      <c r="S169" s="13"/>
    </row>
    <row r="170" spans="1:19" ht="13.9" customHeight="1" x14ac:dyDescent="0.25">
      <c r="A170" s="40">
        <v>45444</v>
      </c>
      <c r="B170" s="40" t="s">
        <v>18</v>
      </c>
      <c r="C170" s="2"/>
      <c r="D170" s="2"/>
      <c r="E170" s="2"/>
      <c r="F170" s="2"/>
      <c r="G170" s="8" t="str">
        <f t="shared" si="4"/>
        <v/>
      </c>
      <c r="H170" s="4" t="str">
        <f t="shared" si="5"/>
        <v/>
      </c>
      <c r="O170" s="54"/>
      <c r="P170" s="54"/>
      <c r="Q170" s="54"/>
      <c r="R170" s="54"/>
      <c r="S170" s="54"/>
    </row>
    <row r="171" spans="1:19" x14ac:dyDescent="0.2">
      <c r="A171" s="40">
        <v>45445</v>
      </c>
      <c r="B171" s="40" t="s">
        <v>19</v>
      </c>
      <c r="C171" s="2"/>
      <c r="D171" s="2"/>
      <c r="E171" s="2"/>
      <c r="F171" s="2"/>
      <c r="G171" s="8" t="str">
        <f t="shared" si="4"/>
        <v/>
      </c>
      <c r="H171" s="4" t="str">
        <f t="shared" si="5"/>
        <v/>
      </c>
    </row>
    <row r="172" spans="1:19" x14ac:dyDescent="0.2">
      <c r="A172" s="40">
        <v>45446</v>
      </c>
      <c r="B172" s="40" t="s">
        <v>20</v>
      </c>
      <c r="C172" s="2"/>
      <c r="D172" s="2"/>
      <c r="E172" s="2"/>
      <c r="F172" s="2"/>
      <c r="G172" s="8" t="str">
        <f t="shared" si="4"/>
        <v/>
      </c>
      <c r="H172" s="4" t="str">
        <f t="shared" si="5"/>
        <v/>
      </c>
    </row>
    <row r="173" spans="1:19" x14ac:dyDescent="0.2">
      <c r="A173" s="40">
        <v>45447</v>
      </c>
      <c r="B173" s="40" t="s">
        <v>21</v>
      </c>
      <c r="C173" s="2"/>
      <c r="D173" s="2"/>
      <c r="E173" s="2"/>
      <c r="F173" s="2"/>
      <c r="G173" s="8" t="str">
        <f t="shared" si="4"/>
        <v/>
      </c>
      <c r="H173" s="4" t="str">
        <f t="shared" si="5"/>
        <v/>
      </c>
    </row>
    <row r="174" spans="1:19" x14ac:dyDescent="0.2">
      <c r="A174" s="40">
        <v>45448</v>
      </c>
      <c r="B174" s="40" t="s">
        <v>22</v>
      </c>
      <c r="C174" s="2"/>
      <c r="D174" s="2"/>
      <c r="E174" s="2"/>
      <c r="F174" s="2"/>
      <c r="G174" s="8" t="str">
        <f t="shared" si="4"/>
        <v/>
      </c>
      <c r="H174" s="4" t="str">
        <f t="shared" si="5"/>
        <v/>
      </c>
    </row>
    <row r="175" spans="1:19" x14ac:dyDescent="0.2">
      <c r="A175" s="40">
        <v>45449</v>
      </c>
      <c r="B175" s="40" t="s">
        <v>23</v>
      </c>
      <c r="C175" s="2"/>
      <c r="D175" s="2"/>
      <c r="E175" s="2"/>
      <c r="F175" s="2"/>
      <c r="G175" s="8" t="str">
        <f t="shared" si="4"/>
        <v/>
      </c>
      <c r="H175" s="4" t="str">
        <f t="shared" si="5"/>
        <v/>
      </c>
    </row>
    <row r="176" spans="1:19" x14ac:dyDescent="0.2">
      <c r="A176" s="40">
        <v>45450</v>
      </c>
      <c r="B176" s="40" t="s">
        <v>24</v>
      </c>
      <c r="C176" s="2"/>
      <c r="D176" s="2"/>
      <c r="E176" s="2"/>
      <c r="F176" s="2"/>
      <c r="G176" s="8" t="str">
        <f t="shared" si="4"/>
        <v/>
      </c>
      <c r="H176" s="4" t="str">
        <f t="shared" si="5"/>
        <v/>
      </c>
    </row>
    <row r="177" spans="1:14" x14ac:dyDescent="0.2">
      <c r="A177" s="40">
        <v>45451</v>
      </c>
      <c r="B177" s="40" t="s">
        <v>18</v>
      </c>
      <c r="C177" s="2"/>
      <c r="D177" s="2"/>
      <c r="E177" s="2"/>
      <c r="F177" s="2"/>
      <c r="G177" s="8" t="str">
        <f t="shared" si="4"/>
        <v/>
      </c>
      <c r="H177" s="4" t="str">
        <f t="shared" si="5"/>
        <v/>
      </c>
    </row>
    <row r="178" spans="1:14" x14ac:dyDescent="0.2">
      <c r="A178" s="40">
        <v>45452</v>
      </c>
      <c r="B178" s="40" t="s">
        <v>19</v>
      </c>
      <c r="C178" s="2"/>
      <c r="D178" s="2"/>
      <c r="E178" s="2"/>
      <c r="F178" s="2"/>
      <c r="G178" s="8" t="str">
        <f t="shared" si="4"/>
        <v/>
      </c>
      <c r="H178" s="4" t="str">
        <f t="shared" si="5"/>
        <v/>
      </c>
    </row>
    <row r="179" spans="1:14" x14ac:dyDescent="0.2">
      <c r="A179" s="40">
        <v>45453</v>
      </c>
      <c r="B179" s="40" t="s">
        <v>20</v>
      </c>
      <c r="C179" s="2"/>
      <c r="D179" s="2"/>
      <c r="E179" s="2"/>
      <c r="F179" s="2"/>
      <c r="G179" s="8" t="str">
        <f t="shared" si="4"/>
        <v/>
      </c>
      <c r="H179" s="4" t="str">
        <f t="shared" si="5"/>
        <v/>
      </c>
    </row>
    <row r="180" spans="1:14" x14ac:dyDescent="0.2">
      <c r="A180" s="40">
        <v>45454</v>
      </c>
      <c r="B180" s="40" t="s">
        <v>21</v>
      </c>
      <c r="C180" s="2"/>
      <c r="D180" s="2"/>
      <c r="E180" s="2"/>
      <c r="F180" s="2"/>
      <c r="G180" s="8" t="str">
        <f t="shared" si="4"/>
        <v/>
      </c>
      <c r="H180" s="4" t="str">
        <f t="shared" si="5"/>
        <v/>
      </c>
    </row>
    <row r="181" spans="1:14" x14ac:dyDescent="0.2">
      <c r="A181" s="40">
        <v>45455</v>
      </c>
      <c r="B181" s="40" t="s">
        <v>22</v>
      </c>
      <c r="C181" s="2"/>
      <c r="D181" s="2"/>
      <c r="E181" s="2"/>
      <c r="F181" s="2"/>
      <c r="G181" s="8" t="str">
        <f t="shared" si="4"/>
        <v/>
      </c>
      <c r="H181" s="4" t="str">
        <f t="shared" si="5"/>
        <v/>
      </c>
    </row>
    <row r="182" spans="1:14" x14ac:dyDescent="0.2">
      <c r="A182" s="40">
        <v>45456</v>
      </c>
      <c r="B182" s="40" t="s">
        <v>23</v>
      </c>
      <c r="C182" s="2"/>
      <c r="D182" s="2"/>
      <c r="E182" s="2"/>
      <c r="F182" s="2"/>
      <c r="G182" s="8" t="str">
        <f t="shared" si="4"/>
        <v/>
      </c>
      <c r="H182" s="4" t="str">
        <f t="shared" si="5"/>
        <v/>
      </c>
    </row>
    <row r="183" spans="1:14" x14ac:dyDescent="0.2">
      <c r="A183" s="40">
        <v>45457</v>
      </c>
      <c r="B183" s="40" t="s">
        <v>24</v>
      </c>
      <c r="C183" s="2"/>
      <c r="D183" s="2"/>
      <c r="E183" s="2"/>
      <c r="F183" s="2"/>
      <c r="G183" s="8" t="str">
        <f t="shared" si="4"/>
        <v/>
      </c>
      <c r="H183" s="4" t="str">
        <f t="shared" si="5"/>
        <v/>
      </c>
    </row>
    <row r="184" spans="1:14" ht="13.5" thickBot="1" x14ac:dyDescent="0.25">
      <c r="A184" s="40">
        <v>45458</v>
      </c>
      <c r="B184" s="40" t="s">
        <v>18</v>
      </c>
      <c r="C184" s="2"/>
      <c r="D184" s="2"/>
      <c r="E184" s="2"/>
      <c r="F184" s="2"/>
      <c r="G184" s="8" t="str">
        <f t="shared" si="4"/>
        <v/>
      </c>
      <c r="H184" s="4" t="str">
        <f t="shared" si="5"/>
        <v/>
      </c>
    </row>
    <row r="185" spans="1:14" ht="13.5" thickBot="1" x14ac:dyDescent="0.25">
      <c r="A185" s="40">
        <v>45459</v>
      </c>
      <c r="B185" s="40" t="s">
        <v>19</v>
      </c>
      <c r="C185" s="2"/>
      <c r="D185" s="2"/>
      <c r="E185" s="2"/>
      <c r="F185" s="2"/>
      <c r="G185" s="8" t="str">
        <f t="shared" si="4"/>
        <v/>
      </c>
      <c r="H185" s="4" t="str">
        <f t="shared" si="5"/>
        <v/>
      </c>
      <c r="J185" s="86">
        <v>45444</v>
      </c>
      <c r="K185" s="87"/>
      <c r="L185" s="87"/>
      <c r="M185" s="87"/>
      <c r="N185" s="88"/>
    </row>
    <row r="186" spans="1:14" x14ac:dyDescent="0.2">
      <c r="A186" s="40">
        <v>45460</v>
      </c>
      <c r="B186" s="40" t="s">
        <v>20</v>
      </c>
      <c r="C186" s="2"/>
      <c r="D186" s="2"/>
      <c r="E186" s="2"/>
      <c r="F186" s="2"/>
      <c r="G186" s="8" t="str">
        <f t="shared" si="4"/>
        <v/>
      </c>
      <c r="H186" s="4" t="str">
        <f t="shared" si="5"/>
        <v/>
      </c>
      <c r="J186" s="42"/>
      <c r="K186" s="43"/>
      <c r="L186" s="43" t="str">
        <f>IF($B$5="","Input Home",$B$5)</f>
        <v>Canada</v>
      </c>
      <c r="M186" s="43" t="s">
        <v>25</v>
      </c>
      <c r="N186" s="44"/>
    </row>
    <row r="187" spans="1:14" x14ac:dyDescent="0.2">
      <c r="A187" s="40">
        <v>45461</v>
      </c>
      <c r="B187" s="40" t="s">
        <v>21</v>
      </c>
      <c r="C187" s="2"/>
      <c r="D187" s="2"/>
      <c r="E187" s="2"/>
      <c r="F187" s="2"/>
      <c r="G187" s="8" t="str">
        <f t="shared" si="4"/>
        <v/>
      </c>
      <c r="H187" s="4" t="str">
        <f t="shared" si="5"/>
        <v/>
      </c>
      <c r="J187" s="45"/>
      <c r="K187" s="46" t="s">
        <v>26</v>
      </c>
      <c r="L187" s="46">
        <f>COUNTIF($G$170:$G$199,"WorkHome")</f>
        <v>0</v>
      </c>
      <c r="M187" s="46">
        <f>COUNTIF($G$170:$G$199,"WorkForeign")</f>
        <v>0</v>
      </c>
      <c r="N187" s="26"/>
    </row>
    <row r="188" spans="1:14" x14ac:dyDescent="0.2">
      <c r="A188" s="40">
        <v>45462</v>
      </c>
      <c r="B188" s="40" t="s">
        <v>22</v>
      </c>
      <c r="C188" s="2"/>
      <c r="D188" s="2"/>
      <c r="E188" s="2"/>
      <c r="F188" s="2"/>
      <c r="G188" s="8" t="str">
        <f t="shared" si="4"/>
        <v/>
      </c>
      <c r="H188" s="4" t="str">
        <f t="shared" si="5"/>
        <v/>
      </c>
      <c r="J188" s="45"/>
      <c r="K188" s="46" t="s">
        <v>27</v>
      </c>
      <c r="L188" s="46">
        <f>COUNTIF($G$170:$G$199,"NonWorkHome")</f>
        <v>0</v>
      </c>
      <c r="M188" s="46">
        <f>COUNTIF($G$170:$G$199,"NonWorkForeign")</f>
        <v>0</v>
      </c>
      <c r="N188" s="26"/>
    </row>
    <row r="189" spans="1:14" x14ac:dyDescent="0.2">
      <c r="A189" s="40">
        <v>45463</v>
      </c>
      <c r="B189" s="40" t="s">
        <v>23</v>
      </c>
      <c r="C189" s="2"/>
      <c r="D189" s="2"/>
      <c r="E189" s="2"/>
      <c r="F189" s="2"/>
      <c r="G189" s="8" t="str">
        <f t="shared" si="4"/>
        <v/>
      </c>
      <c r="H189" s="4" t="str">
        <f t="shared" si="5"/>
        <v/>
      </c>
      <c r="J189" s="45"/>
      <c r="K189" s="46" t="s">
        <v>28</v>
      </c>
      <c r="L189" s="46">
        <f>COUNTIF($G$170:$G$199,"TravelWorkHome")</f>
        <v>0</v>
      </c>
      <c r="M189" s="46">
        <f>COUNTIF($G$170:$G$199,"TravelWorkForeign")</f>
        <v>0</v>
      </c>
      <c r="N189" s="26"/>
    </row>
    <row r="190" spans="1:14" ht="13.5" thickBot="1" x14ac:dyDescent="0.25">
      <c r="A190" s="40">
        <v>45464</v>
      </c>
      <c r="B190" s="40" t="s">
        <v>24</v>
      </c>
      <c r="C190" s="2"/>
      <c r="D190" s="2"/>
      <c r="E190" s="2"/>
      <c r="F190" s="2"/>
      <c r="G190" s="8" t="str">
        <f t="shared" si="4"/>
        <v/>
      </c>
      <c r="H190" s="4" t="str">
        <f t="shared" si="5"/>
        <v/>
      </c>
      <c r="J190" s="47"/>
      <c r="K190" s="48" t="s">
        <v>29</v>
      </c>
      <c r="L190" s="48">
        <f>COUNTIF($G$170:$G$199,"TravelHome")</f>
        <v>0</v>
      </c>
      <c r="M190" s="48">
        <f>COUNTIF($G$170:$G$199,"TravelForeign")</f>
        <v>0</v>
      </c>
      <c r="N190" s="49"/>
    </row>
    <row r="191" spans="1:14" ht="13.5" thickBot="1" x14ac:dyDescent="0.25">
      <c r="A191" s="40">
        <v>45465</v>
      </c>
      <c r="B191" s="40" t="s">
        <v>18</v>
      </c>
      <c r="C191" s="2"/>
      <c r="D191" s="2"/>
      <c r="E191" s="2"/>
      <c r="F191" s="2"/>
      <c r="G191" s="8" t="str">
        <f t="shared" si="4"/>
        <v/>
      </c>
      <c r="H191" s="4" t="str">
        <f t="shared" si="5"/>
        <v/>
      </c>
      <c r="J191" s="50"/>
      <c r="K191" s="51" t="s">
        <v>30</v>
      </c>
      <c r="L191" s="51">
        <f>SUM(L187:L190)</f>
        <v>0</v>
      </c>
      <c r="M191" s="52">
        <f>SUM(M187:M190)</f>
        <v>0</v>
      </c>
      <c r="N191" s="53">
        <f>SUM(L191:M191)</f>
        <v>0</v>
      </c>
    </row>
    <row r="192" spans="1:14" x14ac:dyDescent="0.2">
      <c r="A192" s="40">
        <v>45466</v>
      </c>
      <c r="B192" s="40" t="s">
        <v>19</v>
      </c>
      <c r="C192" s="2"/>
      <c r="D192" s="2"/>
      <c r="E192" s="2"/>
      <c r="F192" s="2"/>
      <c r="G192" s="8" t="str">
        <f t="shared" si="4"/>
        <v/>
      </c>
      <c r="H192" s="4" t="str">
        <f t="shared" si="5"/>
        <v/>
      </c>
    </row>
    <row r="193" spans="1:8" x14ac:dyDescent="0.2">
      <c r="A193" s="40">
        <v>45467</v>
      </c>
      <c r="B193" s="40" t="s">
        <v>20</v>
      </c>
      <c r="C193" s="2"/>
      <c r="D193" s="2"/>
      <c r="E193" s="2"/>
      <c r="F193" s="2"/>
      <c r="G193" s="8" t="str">
        <f t="shared" si="4"/>
        <v/>
      </c>
      <c r="H193" s="4" t="str">
        <f t="shared" si="5"/>
        <v/>
      </c>
    </row>
    <row r="194" spans="1:8" x14ac:dyDescent="0.2">
      <c r="A194" s="40">
        <v>45468</v>
      </c>
      <c r="B194" s="40" t="s">
        <v>21</v>
      </c>
      <c r="C194" s="2"/>
      <c r="D194" s="2"/>
      <c r="E194" s="2"/>
      <c r="F194" s="2"/>
      <c r="G194" s="8" t="str">
        <f t="shared" si="4"/>
        <v/>
      </c>
      <c r="H194" s="4" t="str">
        <f t="shared" si="5"/>
        <v/>
      </c>
    </row>
    <row r="195" spans="1:8" x14ac:dyDescent="0.2">
      <c r="A195" s="40">
        <v>45469</v>
      </c>
      <c r="B195" s="40" t="s">
        <v>22</v>
      </c>
      <c r="C195" s="2"/>
      <c r="D195" s="2"/>
      <c r="E195" s="2"/>
      <c r="F195" s="2"/>
      <c r="G195" s="8" t="str">
        <f t="shared" si="4"/>
        <v/>
      </c>
      <c r="H195" s="4" t="str">
        <f t="shared" si="5"/>
        <v/>
      </c>
    </row>
    <row r="196" spans="1:8" x14ac:dyDescent="0.2">
      <c r="A196" s="40">
        <v>45470</v>
      </c>
      <c r="B196" s="40" t="s">
        <v>23</v>
      </c>
      <c r="C196" s="2"/>
      <c r="D196" s="2"/>
      <c r="E196" s="2"/>
      <c r="F196" s="2"/>
      <c r="G196" s="8" t="str">
        <f t="shared" si="4"/>
        <v/>
      </c>
      <c r="H196" s="4" t="str">
        <f t="shared" si="5"/>
        <v/>
      </c>
    </row>
    <row r="197" spans="1:8" x14ac:dyDescent="0.2">
      <c r="A197" s="40">
        <v>45471</v>
      </c>
      <c r="B197" s="40" t="s">
        <v>24</v>
      </c>
      <c r="C197" s="2"/>
      <c r="D197" s="2"/>
      <c r="E197" s="2"/>
      <c r="F197" s="2"/>
      <c r="G197" s="8" t="str">
        <f t="shared" si="4"/>
        <v/>
      </c>
      <c r="H197" s="4" t="str">
        <f t="shared" si="5"/>
        <v/>
      </c>
    </row>
    <row r="198" spans="1:8" x14ac:dyDescent="0.2">
      <c r="A198" s="40">
        <v>45472</v>
      </c>
      <c r="B198" s="40" t="s">
        <v>18</v>
      </c>
      <c r="C198" s="2"/>
      <c r="D198" s="2"/>
      <c r="E198" s="2"/>
      <c r="F198" s="2"/>
      <c r="G198" s="8" t="str">
        <f t="shared" si="4"/>
        <v/>
      </c>
      <c r="H198" s="4" t="str">
        <f t="shared" si="5"/>
        <v/>
      </c>
    </row>
    <row r="199" spans="1:8" x14ac:dyDescent="0.2">
      <c r="A199" s="40">
        <v>45473</v>
      </c>
      <c r="B199" s="40" t="s">
        <v>19</v>
      </c>
      <c r="C199" s="2"/>
      <c r="D199" s="2"/>
      <c r="E199" s="2"/>
      <c r="F199" s="2"/>
      <c r="G199" s="8" t="str">
        <f t="shared" si="4"/>
        <v/>
      </c>
      <c r="H199" s="4" t="str">
        <f t="shared" si="5"/>
        <v/>
      </c>
    </row>
    <row r="200" spans="1:8" ht="18" x14ac:dyDescent="0.25">
      <c r="A200" s="37" t="s">
        <v>36</v>
      </c>
      <c r="B200" s="38"/>
      <c r="C200" s="11"/>
      <c r="D200" s="11"/>
      <c r="E200" s="11"/>
      <c r="F200" s="11"/>
      <c r="G200" s="8" t="str">
        <f t="shared" si="4"/>
        <v/>
      </c>
      <c r="H200" s="4" t="str">
        <f t="shared" si="5"/>
        <v/>
      </c>
    </row>
    <row r="201" spans="1:8" x14ac:dyDescent="0.2">
      <c r="A201" s="40">
        <v>45474</v>
      </c>
      <c r="B201" s="40" t="s">
        <v>20</v>
      </c>
      <c r="C201" s="2"/>
      <c r="D201" s="2"/>
      <c r="E201" s="2"/>
      <c r="F201" s="2"/>
      <c r="G201" s="8" t="str">
        <f t="shared" si="4"/>
        <v/>
      </c>
      <c r="H201" s="4" t="str">
        <f t="shared" si="5"/>
        <v/>
      </c>
    </row>
    <row r="202" spans="1:8" x14ac:dyDescent="0.2">
      <c r="A202" s="40">
        <v>45475</v>
      </c>
      <c r="B202" s="40" t="s">
        <v>21</v>
      </c>
      <c r="C202" s="2"/>
      <c r="D202" s="2"/>
      <c r="E202" s="2"/>
      <c r="F202" s="2"/>
      <c r="G202" s="8" t="str">
        <f t="shared" si="4"/>
        <v/>
      </c>
      <c r="H202" s="4" t="str">
        <f t="shared" si="5"/>
        <v/>
      </c>
    </row>
    <row r="203" spans="1:8" x14ac:dyDescent="0.2">
      <c r="A203" s="40">
        <v>45476</v>
      </c>
      <c r="B203" s="40" t="s">
        <v>22</v>
      </c>
      <c r="C203" s="2"/>
      <c r="D203" s="2"/>
      <c r="E203" s="2"/>
      <c r="F203" s="2"/>
      <c r="G203" s="8" t="str">
        <f t="shared" si="4"/>
        <v/>
      </c>
      <c r="H203" s="4" t="str">
        <f t="shared" si="5"/>
        <v/>
      </c>
    </row>
    <row r="204" spans="1:8" x14ac:dyDescent="0.2">
      <c r="A204" s="40">
        <v>45477</v>
      </c>
      <c r="B204" s="40" t="s">
        <v>23</v>
      </c>
      <c r="C204" s="2"/>
      <c r="D204" s="2"/>
      <c r="E204" s="2"/>
      <c r="F204" s="2"/>
      <c r="G204" s="8" t="str">
        <f t="shared" si="4"/>
        <v/>
      </c>
      <c r="H204" s="4" t="str">
        <f t="shared" si="5"/>
        <v/>
      </c>
    </row>
    <row r="205" spans="1:8" x14ac:dyDescent="0.2">
      <c r="A205" s="40">
        <v>45478</v>
      </c>
      <c r="B205" s="40" t="s">
        <v>24</v>
      </c>
      <c r="C205" s="2"/>
      <c r="D205" s="2"/>
      <c r="E205" s="2"/>
      <c r="F205" s="2"/>
      <c r="G205" s="8" t="str">
        <f t="shared" ref="G205:G268" si="6">IF(C205="","",IF(C205=$D$393,IF(D205=$B$5,"WorkHome","WorkForeign"),IF(C205=$D$395,IF(D205=$B$5,"TravelWorkHome","TravelWorkForeign"),IF(C205=$D$394,IF(D205=$B$5,"NonWorkHome","NonWorkForeign"),IF(C205=$D$396,IF(D205=$B$5,"TravelHome","TravelForeign"))))))</f>
        <v/>
      </c>
      <c r="H205" s="4" t="str">
        <f t="shared" ref="H205:H268" si="7">IF(D205="","",IF(D205=$B$5,$B$5,IF(D205=$B$6,$B$6,IF(D205=$B$7,$B$7,"Other"))))</f>
        <v/>
      </c>
    </row>
    <row r="206" spans="1:8" x14ac:dyDescent="0.2">
      <c r="A206" s="40">
        <v>45479</v>
      </c>
      <c r="B206" s="40" t="s">
        <v>18</v>
      </c>
      <c r="C206" s="2"/>
      <c r="D206" s="2"/>
      <c r="E206" s="2"/>
      <c r="F206" s="2"/>
      <c r="G206" s="8" t="str">
        <f t="shared" si="6"/>
        <v/>
      </c>
      <c r="H206" s="4" t="str">
        <f t="shared" si="7"/>
        <v/>
      </c>
    </row>
    <row r="207" spans="1:8" x14ac:dyDescent="0.2">
      <c r="A207" s="40">
        <v>45480</v>
      </c>
      <c r="B207" s="40" t="s">
        <v>19</v>
      </c>
      <c r="C207" s="2"/>
      <c r="D207" s="2"/>
      <c r="E207" s="2"/>
      <c r="F207" s="2"/>
      <c r="G207" s="8" t="str">
        <f t="shared" si="6"/>
        <v/>
      </c>
      <c r="H207" s="4" t="str">
        <f t="shared" si="7"/>
        <v/>
      </c>
    </row>
    <row r="208" spans="1:8" x14ac:dyDescent="0.2">
      <c r="A208" s="40">
        <v>45481</v>
      </c>
      <c r="B208" s="40" t="s">
        <v>20</v>
      </c>
      <c r="C208" s="2"/>
      <c r="D208" s="2"/>
      <c r="E208" s="2"/>
      <c r="F208" s="2"/>
      <c r="G208" s="8" t="str">
        <f t="shared" si="6"/>
        <v/>
      </c>
      <c r="H208" s="4" t="str">
        <f t="shared" si="7"/>
        <v/>
      </c>
    </row>
    <row r="209" spans="1:14" x14ac:dyDescent="0.2">
      <c r="A209" s="40">
        <v>45482</v>
      </c>
      <c r="B209" s="40" t="s">
        <v>21</v>
      </c>
      <c r="C209" s="2"/>
      <c r="D209" s="2"/>
      <c r="E209" s="2"/>
      <c r="F209" s="2"/>
      <c r="G209" s="8" t="str">
        <f t="shared" si="6"/>
        <v/>
      </c>
      <c r="H209" s="4" t="str">
        <f t="shared" si="7"/>
        <v/>
      </c>
    </row>
    <row r="210" spans="1:14" x14ac:dyDescent="0.2">
      <c r="A210" s="40">
        <v>45483</v>
      </c>
      <c r="B210" s="40" t="s">
        <v>22</v>
      </c>
      <c r="C210" s="2"/>
      <c r="D210" s="2"/>
      <c r="E210" s="2"/>
      <c r="F210" s="2"/>
      <c r="G210" s="8" t="str">
        <f t="shared" si="6"/>
        <v/>
      </c>
      <c r="H210" s="4" t="str">
        <f t="shared" si="7"/>
        <v/>
      </c>
    </row>
    <row r="211" spans="1:14" x14ac:dyDescent="0.2">
      <c r="A211" s="40">
        <v>45484</v>
      </c>
      <c r="B211" s="40" t="s">
        <v>23</v>
      </c>
      <c r="C211" s="2"/>
      <c r="D211" s="2"/>
      <c r="E211" s="2"/>
      <c r="F211" s="2"/>
      <c r="G211" s="8" t="str">
        <f t="shared" si="6"/>
        <v/>
      </c>
      <c r="H211" s="4" t="str">
        <f t="shared" si="7"/>
        <v/>
      </c>
    </row>
    <row r="212" spans="1:14" x14ac:dyDescent="0.2">
      <c r="A212" s="40">
        <v>45485</v>
      </c>
      <c r="B212" s="40" t="s">
        <v>24</v>
      </c>
      <c r="C212" s="2"/>
      <c r="D212" s="2"/>
      <c r="E212" s="2"/>
      <c r="F212" s="2"/>
      <c r="G212" s="8" t="str">
        <f t="shared" si="6"/>
        <v/>
      </c>
      <c r="H212" s="4" t="str">
        <f t="shared" si="7"/>
        <v/>
      </c>
    </row>
    <row r="213" spans="1:14" x14ac:dyDescent="0.2">
      <c r="A213" s="40">
        <v>45486</v>
      </c>
      <c r="B213" s="40" t="s">
        <v>18</v>
      </c>
      <c r="C213" s="2"/>
      <c r="D213" s="2"/>
      <c r="E213" s="2"/>
      <c r="F213" s="2"/>
      <c r="G213" s="8" t="str">
        <f t="shared" si="6"/>
        <v/>
      </c>
      <c r="H213" s="4" t="str">
        <f t="shared" si="7"/>
        <v/>
      </c>
    </row>
    <row r="214" spans="1:14" x14ac:dyDescent="0.2">
      <c r="A214" s="40">
        <v>45487</v>
      </c>
      <c r="B214" s="40" t="s">
        <v>19</v>
      </c>
      <c r="C214" s="2"/>
      <c r="D214" s="2"/>
      <c r="E214" s="2"/>
      <c r="F214" s="2"/>
      <c r="G214" s="8" t="str">
        <f t="shared" si="6"/>
        <v/>
      </c>
      <c r="H214" s="4" t="str">
        <f t="shared" si="7"/>
        <v/>
      </c>
    </row>
    <row r="215" spans="1:14" x14ac:dyDescent="0.2">
      <c r="A215" s="40">
        <v>45488</v>
      </c>
      <c r="B215" s="40" t="s">
        <v>20</v>
      </c>
      <c r="C215" s="2"/>
      <c r="D215" s="2"/>
      <c r="E215" s="2"/>
      <c r="F215" s="2"/>
      <c r="G215" s="8" t="str">
        <f t="shared" si="6"/>
        <v/>
      </c>
      <c r="H215" s="4" t="str">
        <f t="shared" si="7"/>
        <v/>
      </c>
    </row>
    <row r="216" spans="1:14" ht="13.5" thickBot="1" x14ac:dyDescent="0.25">
      <c r="A216" s="40">
        <v>45489</v>
      </c>
      <c r="B216" s="40" t="s">
        <v>21</v>
      </c>
      <c r="C216" s="2"/>
      <c r="D216" s="2"/>
      <c r="E216" s="2"/>
      <c r="F216" s="2"/>
      <c r="G216" s="8" t="str">
        <f t="shared" si="6"/>
        <v/>
      </c>
      <c r="H216" s="4" t="str">
        <f t="shared" si="7"/>
        <v/>
      </c>
    </row>
    <row r="217" spans="1:14" ht="13.5" thickBot="1" x14ac:dyDescent="0.25">
      <c r="A217" s="40">
        <v>45490</v>
      </c>
      <c r="B217" s="40" t="s">
        <v>22</v>
      </c>
      <c r="C217" s="2"/>
      <c r="D217" s="2"/>
      <c r="E217" s="2"/>
      <c r="F217" s="2"/>
      <c r="G217" s="8" t="str">
        <f t="shared" si="6"/>
        <v/>
      </c>
      <c r="H217" s="4" t="str">
        <f t="shared" si="7"/>
        <v/>
      </c>
      <c r="J217" s="86">
        <v>45474</v>
      </c>
      <c r="K217" s="87"/>
      <c r="L217" s="87"/>
      <c r="M217" s="87"/>
      <c r="N217" s="88"/>
    </row>
    <row r="218" spans="1:14" x14ac:dyDescent="0.2">
      <c r="A218" s="40">
        <v>45491</v>
      </c>
      <c r="B218" s="40" t="s">
        <v>23</v>
      </c>
      <c r="C218" s="2"/>
      <c r="D218" s="2"/>
      <c r="E218" s="2"/>
      <c r="F218" s="2"/>
      <c r="G218" s="8" t="str">
        <f t="shared" si="6"/>
        <v/>
      </c>
      <c r="H218" s="4" t="str">
        <f t="shared" si="7"/>
        <v/>
      </c>
      <c r="J218" s="42"/>
      <c r="K218" s="43"/>
      <c r="L218" s="43" t="str">
        <f>IF($B$5="","Input Home",$B$5)</f>
        <v>Canada</v>
      </c>
      <c r="M218" s="43" t="s">
        <v>25</v>
      </c>
      <c r="N218" s="44"/>
    </row>
    <row r="219" spans="1:14" x14ac:dyDescent="0.2">
      <c r="A219" s="40">
        <v>45492</v>
      </c>
      <c r="B219" s="40" t="s">
        <v>24</v>
      </c>
      <c r="C219" s="2"/>
      <c r="D219" s="2"/>
      <c r="E219" s="2"/>
      <c r="F219" s="2"/>
      <c r="G219" s="8" t="str">
        <f t="shared" si="6"/>
        <v/>
      </c>
      <c r="H219" s="4" t="str">
        <f t="shared" si="7"/>
        <v/>
      </c>
      <c r="J219" s="45"/>
      <c r="K219" s="46" t="s">
        <v>26</v>
      </c>
      <c r="L219" s="46">
        <f>COUNTIF($G$201:$G$231,"WorkHome")</f>
        <v>0</v>
      </c>
      <c r="M219" s="46">
        <f>COUNTIF($G$201:$G$231,"WorkForeign")</f>
        <v>0</v>
      </c>
      <c r="N219" s="26"/>
    </row>
    <row r="220" spans="1:14" x14ac:dyDescent="0.2">
      <c r="A220" s="40">
        <v>45493</v>
      </c>
      <c r="B220" s="40" t="s">
        <v>18</v>
      </c>
      <c r="C220" s="2"/>
      <c r="D220" s="2"/>
      <c r="E220" s="2"/>
      <c r="F220" s="2"/>
      <c r="G220" s="8" t="str">
        <f t="shared" si="6"/>
        <v/>
      </c>
      <c r="H220" s="4" t="str">
        <f t="shared" si="7"/>
        <v/>
      </c>
      <c r="J220" s="45"/>
      <c r="K220" s="46" t="s">
        <v>27</v>
      </c>
      <c r="L220" s="46">
        <f>COUNTIF($G$201:$G$231,"NonWorkHome")</f>
        <v>0</v>
      </c>
      <c r="M220" s="46">
        <f>COUNTIF($G$201:$G$231,"NonWorkForeign")</f>
        <v>0</v>
      </c>
      <c r="N220" s="26"/>
    </row>
    <row r="221" spans="1:14" x14ac:dyDescent="0.2">
      <c r="A221" s="40">
        <v>45494</v>
      </c>
      <c r="B221" s="40" t="s">
        <v>19</v>
      </c>
      <c r="C221" s="2"/>
      <c r="D221" s="2"/>
      <c r="E221" s="2"/>
      <c r="F221" s="2"/>
      <c r="G221" s="8" t="str">
        <f t="shared" si="6"/>
        <v/>
      </c>
      <c r="H221" s="4" t="str">
        <f t="shared" si="7"/>
        <v/>
      </c>
      <c r="J221" s="45"/>
      <c r="K221" s="46" t="s">
        <v>28</v>
      </c>
      <c r="L221" s="46">
        <f>COUNTIF($G$201:$G$231,"TravelWorkHome")</f>
        <v>0</v>
      </c>
      <c r="M221" s="46">
        <f>COUNTIF($G$201:$G$231,"TravelWorkForeign")</f>
        <v>0</v>
      </c>
      <c r="N221" s="26"/>
    </row>
    <row r="222" spans="1:14" ht="13.5" thickBot="1" x14ac:dyDescent="0.25">
      <c r="A222" s="40">
        <v>45495</v>
      </c>
      <c r="B222" s="40" t="s">
        <v>20</v>
      </c>
      <c r="C222" s="2"/>
      <c r="D222" s="2"/>
      <c r="E222" s="2"/>
      <c r="F222" s="2"/>
      <c r="G222" s="8" t="str">
        <f t="shared" si="6"/>
        <v/>
      </c>
      <c r="H222" s="4" t="str">
        <f t="shared" si="7"/>
        <v/>
      </c>
      <c r="J222" s="47"/>
      <c r="K222" s="48" t="s">
        <v>29</v>
      </c>
      <c r="L222" s="48">
        <f>COUNTIF($G$201:$G$231,"TravelHome")</f>
        <v>0</v>
      </c>
      <c r="M222" s="48">
        <f>COUNTIF($G$201:$G$231,"TravelForeign")</f>
        <v>0</v>
      </c>
      <c r="N222" s="49"/>
    </row>
    <row r="223" spans="1:14" ht="13.5" thickBot="1" x14ac:dyDescent="0.25">
      <c r="A223" s="40">
        <v>45496</v>
      </c>
      <c r="B223" s="40" t="s">
        <v>21</v>
      </c>
      <c r="C223" s="2"/>
      <c r="D223" s="2"/>
      <c r="E223" s="2"/>
      <c r="F223" s="2"/>
      <c r="G223" s="8" t="str">
        <f t="shared" si="6"/>
        <v/>
      </c>
      <c r="H223" s="4" t="str">
        <f t="shared" si="7"/>
        <v/>
      </c>
      <c r="J223" s="50"/>
      <c r="K223" s="51" t="s">
        <v>30</v>
      </c>
      <c r="L223" s="51">
        <f>SUM(L219:L222)</f>
        <v>0</v>
      </c>
      <c r="M223" s="52">
        <f>SUM(M219:M222)</f>
        <v>0</v>
      </c>
      <c r="N223" s="53">
        <f>SUM(L223:M223)</f>
        <v>0</v>
      </c>
    </row>
    <row r="224" spans="1:14" x14ac:dyDescent="0.2">
      <c r="A224" s="40">
        <v>45497</v>
      </c>
      <c r="B224" s="40" t="s">
        <v>22</v>
      </c>
      <c r="C224" s="2"/>
      <c r="D224" s="2"/>
      <c r="E224" s="2"/>
      <c r="F224" s="2"/>
      <c r="G224" s="8" t="str">
        <f t="shared" si="6"/>
        <v/>
      </c>
      <c r="H224" s="4" t="str">
        <f t="shared" si="7"/>
        <v/>
      </c>
    </row>
    <row r="225" spans="1:8" x14ac:dyDescent="0.2">
      <c r="A225" s="40">
        <v>45498</v>
      </c>
      <c r="B225" s="40" t="s">
        <v>23</v>
      </c>
      <c r="C225" s="2"/>
      <c r="D225" s="2"/>
      <c r="E225" s="2"/>
      <c r="F225" s="2"/>
      <c r="G225" s="8" t="str">
        <f t="shared" si="6"/>
        <v/>
      </c>
      <c r="H225" s="4" t="str">
        <f t="shared" si="7"/>
        <v/>
      </c>
    </row>
    <row r="226" spans="1:8" x14ac:dyDescent="0.2">
      <c r="A226" s="40">
        <v>45499</v>
      </c>
      <c r="B226" s="40" t="s">
        <v>24</v>
      </c>
      <c r="C226" s="2"/>
      <c r="D226" s="2"/>
      <c r="E226" s="2"/>
      <c r="F226" s="2"/>
      <c r="G226" s="8" t="str">
        <f t="shared" si="6"/>
        <v/>
      </c>
      <c r="H226" s="4" t="str">
        <f t="shared" si="7"/>
        <v/>
      </c>
    </row>
    <row r="227" spans="1:8" x14ac:dyDescent="0.2">
      <c r="A227" s="40">
        <v>45500</v>
      </c>
      <c r="B227" s="40" t="s">
        <v>18</v>
      </c>
      <c r="C227" s="2"/>
      <c r="D227" s="2"/>
      <c r="E227" s="2"/>
      <c r="F227" s="2"/>
      <c r="G227" s="8" t="str">
        <f t="shared" si="6"/>
        <v/>
      </c>
      <c r="H227" s="4" t="str">
        <f t="shared" si="7"/>
        <v/>
      </c>
    </row>
    <row r="228" spans="1:8" x14ac:dyDescent="0.2">
      <c r="A228" s="40">
        <v>45501</v>
      </c>
      <c r="B228" s="40" t="s">
        <v>19</v>
      </c>
      <c r="C228" s="2"/>
      <c r="D228" s="2"/>
      <c r="E228" s="2"/>
      <c r="F228" s="2"/>
      <c r="G228" s="8" t="str">
        <f t="shared" si="6"/>
        <v/>
      </c>
      <c r="H228" s="4" t="str">
        <f t="shared" si="7"/>
        <v/>
      </c>
    </row>
    <row r="229" spans="1:8" x14ac:dyDescent="0.2">
      <c r="A229" s="40">
        <v>45502</v>
      </c>
      <c r="B229" s="40" t="s">
        <v>20</v>
      </c>
      <c r="C229" s="2"/>
      <c r="D229" s="2"/>
      <c r="E229" s="2"/>
      <c r="F229" s="2"/>
      <c r="G229" s="8" t="str">
        <f t="shared" si="6"/>
        <v/>
      </c>
      <c r="H229" s="4" t="str">
        <f t="shared" si="7"/>
        <v/>
      </c>
    </row>
    <row r="230" spans="1:8" x14ac:dyDescent="0.2">
      <c r="A230" s="40">
        <v>45503</v>
      </c>
      <c r="B230" s="40" t="s">
        <v>21</v>
      </c>
      <c r="C230" s="2"/>
      <c r="D230" s="2"/>
      <c r="E230" s="2"/>
      <c r="F230" s="2"/>
      <c r="G230" s="8" t="str">
        <f t="shared" si="6"/>
        <v/>
      </c>
      <c r="H230" s="4" t="str">
        <f t="shared" si="7"/>
        <v/>
      </c>
    </row>
    <row r="231" spans="1:8" x14ac:dyDescent="0.2">
      <c r="A231" s="40">
        <v>45504</v>
      </c>
      <c r="B231" s="40" t="s">
        <v>22</v>
      </c>
      <c r="C231" s="2"/>
      <c r="D231" s="2"/>
      <c r="E231" s="2"/>
      <c r="F231" s="2"/>
      <c r="G231" s="8" t="str">
        <f t="shared" si="6"/>
        <v/>
      </c>
      <c r="H231" s="4" t="str">
        <f t="shared" si="7"/>
        <v/>
      </c>
    </row>
    <row r="232" spans="1:8" ht="18" x14ac:dyDescent="0.25">
      <c r="A232" s="37" t="s">
        <v>37</v>
      </c>
      <c r="B232" s="38"/>
      <c r="C232" s="11"/>
      <c r="D232" s="11"/>
      <c r="E232" s="11"/>
      <c r="F232" s="11"/>
      <c r="G232" s="8" t="str">
        <f t="shared" si="6"/>
        <v/>
      </c>
      <c r="H232" s="4" t="str">
        <f t="shared" si="7"/>
        <v/>
      </c>
    </row>
    <row r="233" spans="1:8" x14ac:dyDescent="0.2">
      <c r="A233" s="40">
        <v>45505</v>
      </c>
      <c r="B233" s="40" t="s">
        <v>23</v>
      </c>
      <c r="C233" s="2"/>
      <c r="D233" s="2"/>
      <c r="E233" s="2"/>
      <c r="F233" s="2"/>
      <c r="G233" s="8" t="str">
        <f t="shared" si="6"/>
        <v/>
      </c>
      <c r="H233" s="4" t="str">
        <f t="shared" si="7"/>
        <v/>
      </c>
    </row>
    <row r="234" spans="1:8" x14ac:dyDescent="0.2">
      <c r="A234" s="40">
        <v>45506</v>
      </c>
      <c r="B234" s="40" t="s">
        <v>24</v>
      </c>
      <c r="C234" s="2"/>
      <c r="D234" s="2"/>
      <c r="E234" s="2"/>
      <c r="F234" s="2"/>
      <c r="G234" s="8" t="str">
        <f t="shared" si="6"/>
        <v/>
      </c>
      <c r="H234" s="4" t="str">
        <f t="shared" si="7"/>
        <v/>
      </c>
    </row>
    <row r="235" spans="1:8" x14ac:dyDescent="0.2">
      <c r="A235" s="40">
        <v>45507</v>
      </c>
      <c r="B235" s="40" t="s">
        <v>18</v>
      </c>
      <c r="C235" s="2"/>
      <c r="D235" s="2"/>
      <c r="E235" s="2"/>
      <c r="F235" s="2"/>
      <c r="G235" s="8" t="str">
        <f t="shared" si="6"/>
        <v/>
      </c>
      <c r="H235" s="4" t="str">
        <f t="shared" si="7"/>
        <v/>
      </c>
    </row>
    <row r="236" spans="1:8" x14ac:dyDescent="0.2">
      <c r="A236" s="40">
        <v>45508</v>
      </c>
      <c r="B236" s="40" t="s">
        <v>19</v>
      </c>
      <c r="C236" s="2"/>
      <c r="D236" s="2"/>
      <c r="E236" s="2"/>
      <c r="F236" s="2"/>
      <c r="G236" s="8" t="str">
        <f t="shared" si="6"/>
        <v/>
      </c>
      <c r="H236" s="4" t="str">
        <f t="shared" si="7"/>
        <v/>
      </c>
    </row>
    <row r="237" spans="1:8" x14ac:dyDescent="0.2">
      <c r="A237" s="40">
        <v>45509</v>
      </c>
      <c r="B237" s="40" t="s">
        <v>20</v>
      </c>
      <c r="C237" s="2"/>
      <c r="D237" s="2"/>
      <c r="E237" s="2"/>
      <c r="F237" s="2"/>
      <c r="G237" s="8" t="str">
        <f t="shared" si="6"/>
        <v/>
      </c>
      <c r="H237" s="4" t="str">
        <f t="shared" si="7"/>
        <v/>
      </c>
    </row>
    <row r="238" spans="1:8" x14ac:dyDescent="0.2">
      <c r="A238" s="40">
        <v>45510</v>
      </c>
      <c r="B238" s="40" t="s">
        <v>21</v>
      </c>
      <c r="C238" s="2"/>
      <c r="D238" s="2"/>
      <c r="E238" s="2"/>
      <c r="F238" s="2"/>
      <c r="G238" s="8" t="str">
        <f t="shared" si="6"/>
        <v/>
      </c>
      <c r="H238" s="4" t="str">
        <f t="shared" si="7"/>
        <v/>
      </c>
    </row>
    <row r="239" spans="1:8" x14ac:dyDescent="0.2">
      <c r="A239" s="40">
        <v>45511</v>
      </c>
      <c r="B239" s="40" t="s">
        <v>22</v>
      </c>
      <c r="C239" s="2"/>
      <c r="D239" s="2"/>
      <c r="E239" s="2"/>
      <c r="F239" s="2"/>
      <c r="G239" s="8" t="str">
        <f t="shared" si="6"/>
        <v/>
      </c>
      <c r="H239" s="4" t="str">
        <f t="shared" si="7"/>
        <v/>
      </c>
    </row>
    <row r="240" spans="1:8" x14ac:dyDescent="0.2">
      <c r="A240" s="40">
        <v>45512</v>
      </c>
      <c r="B240" s="40" t="s">
        <v>23</v>
      </c>
      <c r="C240" s="2"/>
      <c r="D240" s="2"/>
      <c r="E240" s="2"/>
      <c r="F240" s="2"/>
      <c r="G240" s="8" t="str">
        <f t="shared" si="6"/>
        <v/>
      </c>
      <c r="H240" s="4" t="str">
        <f t="shared" si="7"/>
        <v/>
      </c>
    </row>
    <row r="241" spans="1:14" x14ac:dyDescent="0.2">
      <c r="A241" s="40">
        <v>45513</v>
      </c>
      <c r="B241" s="40" t="s">
        <v>24</v>
      </c>
      <c r="C241" s="2"/>
      <c r="D241" s="2"/>
      <c r="E241" s="2"/>
      <c r="F241" s="2"/>
      <c r="G241" s="8" t="str">
        <f t="shared" si="6"/>
        <v/>
      </c>
      <c r="H241" s="4" t="str">
        <f t="shared" si="7"/>
        <v/>
      </c>
    </row>
    <row r="242" spans="1:14" x14ac:dyDescent="0.2">
      <c r="A242" s="40">
        <v>45514</v>
      </c>
      <c r="B242" s="40" t="s">
        <v>18</v>
      </c>
      <c r="C242" s="2"/>
      <c r="D242" s="2"/>
      <c r="E242" s="2"/>
      <c r="F242" s="2"/>
      <c r="G242" s="8" t="str">
        <f t="shared" si="6"/>
        <v/>
      </c>
      <c r="H242" s="4" t="str">
        <f t="shared" si="7"/>
        <v/>
      </c>
    </row>
    <row r="243" spans="1:14" x14ac:dyDescent="0.2">
      <c r="A243" s="40">
        <v>45515</v>
      </c>
      <c r="B243" s="40" t="s">
        <v>19</v>
      </c>
      <c r="C243" s="2"/>
      <c r="D243" s="2"/>
      <c r="E243" s="2"/>
      <c r="F243" s="2"/>
      <c r="G243" s="8" t="str">
        <f t="shared" si="6"/>
        <v/>
      </c>
      <c r="H243" s="4" t="str">
        <f t="shared" si="7"/>
        <v/>
      </c>
    </row>
    <row r="244" spans="1:14" x14ac:dyDescent="0.2">
      <c r="A244" s="40">
        <v>45516</v>
      </c>
      <c r="B244" s="40" t="s">
        <v>20</v>
      </c>
      <c r="C244" s="2"/>
      <c r="D244" s="2"/>
      <c r="E244" s="2"/>
      <c r="F244" s="2"/>
      <c r="G244" s="8" t="str">
        <f t="shared" si="6"/>
        <v/>
      </c>
      <c r="H244" s="4" t="str">
        <f t="shared" si="7"/>
        <v/>
      </c>
    </row>
    <row r="245" spans="1:14" x14ac:dyDescent="0.2">
      <c r="A245" s="40">
        <v>45517</v>
      </c>
      <c r="B245" s="40" t="s">
        <v>21</v>
      </c>
      <c r="C245" s="2"/>
      <c r="D245" s="2"/>
      <c r="E245" s="2"/>
      <c r="F245" s="2"/>
      <c r="G245" s="8" t="str">
        <f t="shared" si="6"/>
        <v/>
      </c>
      <c r="H245" s="4" t="str">
        <f t="shared" si="7"/>
        <v/>
      </c>
    </row>
    <row r="246" spans="1:14" x14ac:dyDescent="0.2">
      <c r="A246" s="40">
        <v>45518</v>
      </c>
      <c r="B246" s="40" t="s">
        <v>22</v>
      </c>
      <c r="C246" s="2"/>
      <c r="D246" s="2"/>
      <c r="E246" s="2"/>
      <c r="F246" s="2"/>
      <c r="G246" s="8" t="str">
        <f t="shared" si="6"/>
        <v/>
      </c>
      <c r="H246" s="4" t="str">
        <f t="shared" si="7"/>
        <v/>
      </c>
    </row>
    <row r="247" spans="1:14" x14ac:dyDescent="0.2">
      <c r="A247" s="40">
        <v>45519</v>
      </c>
      <c r="B247" s="40" t="s">
        <v>23</v>
      </c>
      <c r="C247" s="2"/>
      <c r="D247" s="2"/>
      <c r="E247" s="2"/>
      <c r="F247" s="2"/>
      <c r="G247" s="8" t="str">
        <f t="shared" si="6"/>
        <v/>
      </c>
      <c r="H247" s="4" t="str">
        <f t="shared" si="7"/>
        <v/>
      </c>
    </row>
    <row r="248" spans="1:14" ht="13.5" thickBot="1" x14ac:dyDescent="0.25">
      <c r="A248" s="40">
        <v>45520</v>
      </c>
      <c r="B248" s="40" t="s">
        <v>24</v>
      </c>
      <c r="C248" s="2"/>
      <c r="D248" s="2"/>
      <c r="E248" s="2"/>
      <c r="F248" s="2"/>
      <c r="G248" s="8" t="str">
        <f t="shared" si="6"/>
        <v/>
      </c>
      <c r="H248" s="4" t="str">
        <f t="shared" si="7"/>
        <v/>
      </c>
    </row>
    <row r="249" spans="1:14" ht="13.5" thickBot="1" x14ac:dyDescent="0.25">
      <c r="A249" s="40">
        <v>45521</v>
      </c>
      <c r="B249" s="40" t="s">
        <v>18</v>
      </c>
      <c r="C249" s="2"/>
      <c r="D249" s="2"/>
      <c r="E249" s="2"/>
      <c r="F249" s="2"/>
      <c r="G249" s="8" t="str">
        <f t="shared" si="6"/>
        <v/>
      </c>
      <c r="H249" s="4" t="str">
        <f t="shared" si="7"/>
        <v/>
      </c>
      <c r="J249" s="86">
        <v>45505</v>
      </c>
      <c r="K249" s="87"/>
      <c r="L249" s="87"/>
      <c r="M249" s="87"/>
      <c r="N249" s="88"/>
    </row>
    <row r="250" spans="1:14" x14ac:dyDescent="0.2">
      <c r="A250" s="40">
        <v>45522</v>
      </c>
      <c r="B250" s="40" t="s">
        <v>19</v>
      </c>
      <c r="C250" s="2"/>
      <c r="D250" s="2"/>
      <c r="E250" s="2"/>
      <c r="F250" s="2"/>
      <c r="G250" s="8" t="str">
        <f t="shared" si="6"/>
        <v/>
      </c>
      <c r="H250" s="4" t="str">
        <f t="shared" si="7"/>
        <v/>
      </c>
      <c r="J250" s="42"/>
      <c r="K250" s="43"/>
      <c r="L250" s="43" t="str">
        <f>IF($B$5="","Input Home",$B$5)</f>
        <v>Canada</v>
      </c>
      <c r="M250" s="43" t="s">
        <v>25</v>
      </c>
      <c r="N250" s="44"/>
    </row>
    <row r="251" spans="1:14" x14ac:dyDescent="0.2">
      <c r="A251" s="40">
        <v>45523</v>
      </c>
      <c r="B251" s="40" t="s">
        <v>20</v>
      </c>
      <c r="C251" s="2"/>
      <c r="D251" s="2"/>
      <c r="E251" s="2"/>
      <c r="F251" s="2"/>
      <c r="G251" s="8" t="str">
        <f t="shared" si="6"/>
        <v/>
      </c>
      <c r="H251" s="4" t="str">
        <f t="shared" si="7"/>
        <v/>
      </c>
      <c r="J251" s="45"/>
      <c r="K251" s="46" t="s">
        <v>26</v>
      </c>
      <c r="L251" s="46">
        <f>COUNTIF($G$233:$G$263,"WorkHome")</f>
        <v>0</v>
      </c>
      <c r="M251" s="46">
        <f>COUNTIF($G$233:$G$263,"WorkForeign")</f>
        <v>0</v>
      </c>
      <c r="N251" s="26"/>
    </row>
    <row r="252" spans="1:14" x14ac:dyDescent="0.2">
      <c r="A252" s="40">
        <v>45524</v>
      </c>
      <c r="B252" s="40" t="s">
        <v>21</v>
      </c>
      <c r="C252" s="2"/>
      <c r="D252" s="2"/>
      <c r="E252" s="2"/>
      <c r="F252" s="2"/>
      <c r="G252" s="8" t="str">
        <f t="shared" si="6"/>
        <v/>
      </c>
      <c r="H252" s="4" t="str">
        <f t="shared" si="7"/>
        <v/>
      </c>
      <c r="J252" s="45"/>
      <c r="K252" s="46" t="s">
        <v>27</v>
      </c>
      <c r="L252" s="46">
        <f>COUNTIF($G$233:$G$263,"NonWorkHome")</f>
        <v>0</v>
      </c>
      <c r="M252" s="46">
        <f>COUNTIF($G$233:$G$263,"NonWorkForeign")</f>
        <v>0</v>
      </c>
      <c r="N252" s="26"/>
    </row>
    <row r="253" spans="1:14" x14ac:dyDescent="0.2">
      <c r="A253" s="40">
        <v>45525</v>
      </c>
      <c r="B253" s="40" t="s">
        <v>22</v>
      </c>
      <c r="C253" s="2"/>
      <c r="D253" s="2"/>
      <c r="E253" s="2"/>
      <c r="F253" s="2"/>
      <c r="G253" s="8" t="str">
        <f t="shared" si="6"/>
        <v/>
      </c>
      <c r="H253" s="4" t="str">
        <f t="shared" si="7"/>
        <v/>
      </c>
      <c r="J253" s="45"/>
      <c r="K253" s="46" t="s">
        <v>28</v>
      </c>
      <c r="L253" s="46">
        <f>COUNTIF($G$233:$G$263,"TravelWorkHome")</f>
        <v>0</v>
      </c>
      <c r="M253" s="46">
        <f>COUNTIF($G$233:$G$263,"TravelWorkForeign")</f>
        <v>0</v>
      </c>
      <c r="N253" s="26"/>
    </row>
    <row r="254" spans="1:14" ht="13.5" thickBot="1" x14ac:dyDescent="0.25">
      <c r="A254" s="40">
        <v>45526</v>
      </c>
      <c r="B254" s="40" t="s">
        <v>23</v>
      </c>
      <c r="C254" s="2"/>
      <c r="D254" s="2"/>
      <c r="E254" s="2"/>
      <c r="F254" s="2"/>
      <c r="G254" s="8" t="str">
        <f t="shared" si="6"/>
        <v/>
      </c>
      <c r="H254" s="4" t="str">
        <f t="shared" si="7"/>
        <v/>
      </c>
      <c r="J254" s="47"/>
      <c r="K254" s="48" t="s">
        <v>29</v>
      </c>
      <c r="L254" s="48">
        <f>COUNTIF($G$233:$G$263,"TravelHome")</f>
        <v>0</v>
      </c>
      <c r="M254" s="48">
        <f>COUNTIF($G$233:$G$263,"TravelForeign")</f>
        <v>0</v>
      </c>
      <c r="N254" s="49"/>
    </row>
    <row r="255" spans="1:14" ht="13.5" thickBot="1" x14ac:dyDescent="0.25">
      <c r="A255" s="40">
        <v>45527</v>
      </c>
      <c r="B255" s="40" t="s">
        <v>24</v>
      </c>
      <c r="C255" s="2"/>
      <c r="D255" s="2"/>
      <c r="E255" s="2"/>
      <c r="F255" s="2"/>
      <c r="G255" s="8" t="str">
        <f t="shared" si="6"/>
        <v/>
      </c>
      <c r="H255" s="4" t="str">
        <f t="shared" si="7"/>
        <v/>
      </c>
      <c r="J255" s="50"/>
      <c r="K255" s="51" t="s">
        <v>30</v>
      </c>
      <c r="L255" s="51">
        <f>SUM(L251:L254)</f>
        <v>0</v>
      </c>
      <c r="M255" s="52">
        <f>SUM(M251:M254)</f>
        <v>0</v>
      </c>
      <c r="N255" s="53">
        <f>SUM(L255:M255)</f>
        <v>0</v>
      </c>
    </row>
    <row r="256" spans="1:14" x14ac:dyDescent="0.2">
      <c r="A256" s="40">
        <v>45528</v>
      </c>
      <c r="B256" s="40" t="s">
        <v>18</v>
      </c>
      <c r="C256" s="2"/>
      <c r="D256" s="2"/>
      <c r="E256" s="2"/>
      <c r="F256" s="2"/>
      <c r="G256" s="8" t="str">
        <f t="shared" si="6"/>
        <v/>
      </c>
      <c r="H256" s="4" t="str">
        <f t="shared" si="7"/>
        <v/>
      </c>
    </row>
    <row r="257" spans="1:8" x14ac:dyDescent="0.2">
      <c r="A257" s="40">
        <v>45529</v>
      </c>
      <c r="B257" s="40" t="s">
        <v>19</v>
      </c>
      <c r="C257" s="2"/>
      <c r="D257" s="2"/>
      <c r="E257" s="2"/>
      <c r="F257" s="2"/>
      <c r="G257" s="8" t="str">
        <f t="shared" si="6"/>
        <v/>
      </c>
      <c r="H257" s="4" t="str">
        <f t="shared" si="7"/>
        <v/>
      </c>
    </row>
    <row r="258" spans="1:8" x14ac:dyDescent="0.2">
      <c r="A258" s="40">
        <v>45530</v>
      </c>
      <c r="B258" s="40" t="s">
        <v>20</v>
      </c>
      <c r="C258" s="2"/>
      <c r="D258" s="2"/>
      <c r="E258" s="2"/>
      <c r="F258" s="2"/>
      <c r="G258" s="8" t="str">
        <f t="shared" si="6"/>
        <v/>
      </c>
      <c r="H258" s="4" t="str">
        <f t="shared" si="7"/>
        <v/>
      </c>
    </row>
    <row r="259" spans="1:8" x14ac:dyDescent="0.2">
      <c r="A259" s="40">
        <v>45531</v>
      </c>
      <c r="B259" s="40" t="s">
        <v>21</v>
      </c>
      <c r="C259" s="2"/>
      <c r="D259" s="2"/>
      <c r="E259" s="2"/>
      <c r="F259" s="2"/>
      <c r="G259" s="8" t="str">
        <f t="shared" si="6"/>
        <v/>
      </c>
      <c r="H259" s="4" t="str">
        <f t="shared" si="7"/>
        <v/>
      </c>
    </row>
    <row r="260" spans="1:8" x14ac:dyDescent="0.2">
      <c r="A260" s="40">
        <v>45532</v>
      </c>
      <c r="B260" s="40" t="s">
        <v>22</v>
      </c>
      <c r="C260" s="2"/>
      <c r="D260" s="2"/>
      <c r="E260" s="2"/>
      <c r="F260" s="2"/>
      <c r="G260" s="8" t="str">
        <f t="shared" si="6"/>
        <v/>
      </c>
      <c r="H260" s="4" t="str">
        <f t="shared" si="7"/>
        <v/>
      </c>
    </row>
    <row r="261" spans="1:8" x14ac:dyDescent="0.2">
      <c r="A261" s="40">
        <v>45533</v>
      </c>
      <c r="B261" s="40" t="s">
        <v>23</v>
      </c>
      <c r="C261" s="2"/>
      <c r="D261" s="2"/>
      <c r="E261" s="2"/>
      <c r="F261" s="2"/>
      <c r="G261" s="8" t="str">
        <f t="shared" si="6"/>
        <v/>
      </c>
      <c r="H261" s="4" t="str">
        <f t="shared" si="7"/>
        <v/>
      </c>
    </row>
    <row r="262" spans="1:8" x14ac:dyDescent="0.2">
      <c r="A262" s="40">
        <v>45534</v>
      </c>
      <c r="B262" s="40" t="s">
        <v>24</v>
      </c>
      <c r="C262" s="2"/>
      <c r="D262" s="2"/>
      <c r="E262" s="2"/>
      <c r="F262" s="2"/>
      <c r="G262" s="8" t="str">
        <f t="shared" si="6"/>
        <v/>
      </c>
      <c r="H262" s="4" t="str">
        <f t="shared" si="7"/>
        <v/>
      </c>
    </row>
    <row r="263" spans="1:8" x14ac:dyDescent="0.2">
      <c r="A263" s="40">
        <v>45535</v>
      </c>
      <c r="B263" s="40" t="s">
        <v>18</v>
      </c>
      <c r="C263" s="2"/>
      <c r="D263" s="2"/>
      <c r="E263" s="2"/>
      <c r="F263" s="2"/>
      <c r="G263" s="8" t="str">
        <f t="shared" si="6"/>
        <v/>
      </c>
      <c r="H263" s="4" t="str">
        <f t="shared" si="7"/>
        <v/>
      </c>
    </row>
    <row r="264" spans="1:8" ht="18" x14ac:dyDescent="0.25">
      <c r="A264" s="37" t="s">
        <v>38</v>
      </c>
      <c r="B264" s="38"/>
      <c r="C264" s="11"/>
      <c r="D264" s="11"/>
      <c r="E264" s="11"/>
      <c r="F264" s="11"/>
      <c r="G264" s="8" t="str">
        <f t="shared" si="6"/>
        <v/>
      </c>
      <c r="H264" s="4" t="str">
        <f t="shared" si="7"/>
        <v/>
      </c>
    </row>
    <row r="265" spans="1:8" x14ac:dyDescent="0.2">
      <c r="A265" s="40">
        <v>45536</v>
      </c>
      <c r="B265" s="40" t="s">
        <v>19</v>
      </c>
      <c r="C265" s="2"/>
      <c r="D265" s="2"/>
      <c r="E265" s="2"/>
      <c r="F265" s="2"/>
      <c r="G265" s="8" t="str">
        <f t="shared" si="6"/>
        <v/>
      </c>
      <c r="H265" s="4" t="str">
        <f t="shared" si="7"/>
        <v/>
      </c>
    </row>
    <row r="266" spans="1:8" x14ac:dyDescent="0.2">
      <c r="A266" s="40">
        <v>45537</v>
      </c>
      <c r="B266" s="40" t="s">
        <v>20</v>
      </c>
      <c r="C266" s="2"/>
      <c r="D266" s="2"/>
      <c r="E266" s="2"/>
      <c r="F266" s="2"/>
      <c r="G266" s="8" t="str">
        <f t="shared" si="6"/>
        <v/>
      </c>
      <c r="H266" s="4" t="str">
        <f t="shared" si="7"/>
        <v/>
      </c>
    </row>
    <row r="267" spans="1:8" x14ac:dyDescent="0.2">
      <c r="A267" s="40">
        <v>45538</v>
      </c>
      <c r="B267" s="40" t="s">
        <v>21</v>
      </c>
      <c r="C267" s="2"/>
      <c r="D267" s="2"/>
      <c r="E267" s="2"/>
      <c r="F267" s="2"/>
      <c r="G267" s="8" t="str">
        <f t="shared" si="6"/>
        <v/>
      </c>
      <c r="H267" s="4" t="str">
        <f t="shared" si="7"/>
        <v/>
      </c>
    </row>
    <row r="268" spans="1:8" x14ac:dyDescent="0.2">
      <c r="A268" s="40">
        <v>45539</v>
      </c>
      <c r="B268" s="40" t="s">
        <v>22</v>
      </c>
      <c r="C268" s="2"/>
      <c r="D268" s="2"/>
      <c r="E268" s="2"/>
      <c r="F268" s="2"/>
      <c r="G268" s="8" t="str">
        <f t="shared" si="6"/>
        <v/>
      </c>
      <c r="H268" s="4" t="str">
        <f t="shared" si="7"/>
        <v/>
      </c>
    </row>
    <row r="269" spans="1:8" x14ac:dyDescent="0.2">
      <c r="A269" s="40">
        <v>45540</v>
      </c>
      <c r="B269" s="40" t="s">
        <v>23</v>
      </c>
      <c r="C269" s="2"/>
      <c r="D269" s="2"/>
      <c r="E269" s="2"/>
      <c r="F269" s="2"/>
      <c r="G269" s="8" t="str">
        <f t="shared" ref="G269:G332" si="8">IF(C269="","",IF(C269=$D$393,IF(D269=$B$5,"WorkHome","WorkForeign"),IF(C269=$D$395,IF(D269=$B$5,"TravelWorkHome","TravelWorkForeign"),IF(C269=$D$394,IF(D269=$B$5,"NonWorkHome","NonWorkForeign"),IF(C269=$D$396,IF(D269=$B$5,"TravelHome","TravelForeign"))))))</f>
        <v/>
      </c>
      <c r="H269" s="4" t="str">
        <f t="shared" ref="H269:H332" si="9">IF(D269="","",IF(D269=$B$5,$B$5,IF(D269=$B$6,$B$6,IF(D269=$B$7,$B$7,"Other"))))</f>
        <v/>
      </c>
    </row>
    <row r="270" spans="1:8" x14ac:dyDescent="0.2">
      <c r="A270" s="40">
        <v>45541</v>
      </c>
      <c r="B270" s="40" t="s">
        <v>24</v>
      </c>
      <c r="C270" s="2"/>
      <c r="D270" s="2"/>
      <c r="E270" s="2"/>
      <c r="F270" s="2"/>
      <c r="G270" s="8" t="str">
        <f t="shared" si="8"/>
        <v/>
      </c>
      <c r="H270" s="4" t="str">
        <f t="shared" si="9"/>
        <v/>
      </c>
    </row>
    <row r="271" spans="1:8" x14ac:dyDescent="0.2">
      <c r="A271" s="40">
        <v>45542</v>
      </c>
      <c r="B271" s="40" t="s">
        <v>18</v>
      </c>
      <c r="C271" s="2"/>
      <c r="D271" s="2"/>
      <c r="E271" s="2"/>
      <c r="F271" s="2"/>
      <c r="G271" s="8" t="str">
        <f t="shared" si="8"/>
        <v/>
      </c>
      <c r="H271" s="4" t="str">
        <f t="shared" si="9"/>
        <v/>
      </c>
    </row>
    <row r="272" spans="1:8" x14ac:dyDescent="0.2">
      <c r="A272" s="40">
        <v>45543</v>
      </c>
      <c r="B272" s="40" t="s">
        <v>19</v>
      </c>
      <c r="C272" s="2"/>
      <c r="D272" s="2"/>
      <c r="E272" s="2"/>
      <c r="F272" s="2"/>
      <c r="G272" s="8" t="str">
        <f t="shared" si="8"/>
        <v/>
      </c>
      <c r="H272" s="4" t="str">
        <f t="shared" si="9"/>
        <v/>
      </c>
    </row>
    <row r="273" spans="1:14" x14ac:dyDescent="0.2">
      <c r="A273" s="40">
        <v>45544</v>
      </c>
      <c r="B273" s="40" t="s">
        <v>20</v>
      </c>
      <c r="C273" s="2"/>
      <c r="D273" s="2"/>
      <c r="E273" s="2"/>
      <c r="F273" s="2"/>
      <c r="G273" s="8" t="str">
        <f t="shared" si="8"/>
        <v/>
      </c>
      <c r="H273" s="4" t="str">
        <f t="shared" si="9"/>
        <v/>
      </c>
    </row>
    <row r="274" spans="1:14" x14ac:dyDescent="0.2">
      <c r="A274" s="40">
        <v>45545</v>
      </c>
      <c r="B274" s="40" t="s">
        <v>21</v>
      </c>
      <c r="C274" s="2"/>
      <c r="D274" s="2"/>
      <c r="E274" s="2"/>
      <c r="F274" s="2"/>
      <c r="G274" s="8" t="str">
        <f t="shared" si="8"/>
        <v/>
      </c>
      <c r="H274" s="4" t="str">
        <f t="shared" si="9"/>
        <v/>
      </c>
    </row>
    <row r="275" spans="1:14" x14ac:dyDescent="0.2">
      <c r="A275" s="40">
        <v>45546</v>
      </c>
      <c r="B275" s="40" t="s">
        <v>22</v>
      </c>
      <c r="C275" s="2"/>
      <c r="D275" s="2"/>
      <c r="E275" s="2"/>
      <c r="F275" s="2"/>
      <c r="G275" s="8" t="str">
        <f t="shared" si="8"/>
        <v/>
      </c>
      <c r="H275" s="4" t="str">
        <f t="shared" si="9"/>
        <v/>
      </c>
    </row>
    <row r="276" spans="1:14" x14ac:dyDescent="0.2">
      <c r="A276" s="40">
        <v>45547</v>
      </c>
      <c r="B276" s="40" t="s">
        <v>23</v>
      </c>
      <c r="C276" s="2"/>
      <c r="D276" s="2"/>
      <c r="E276" s="2"/>
      <c r="F276" s="2"/>
      <c r="G276" s="8" t="str">
        <f t="shared" si="8"/>
        <v/>
      </c>
      <c r="H276" s="4" t="str">
        <f t="shared" si="9"/>
        <v/>
      </c>
    </row>
    <row r="277" spans="1:14" x14ac:dyDescent="0.2">
      <c r="A277" s="40">
        <v>45548</v>
      </c>
      <c r="B277" s="40" t="s">
        <v>24</v>
      </c>
      <c r="C277" s="2"/>
      <c r="D277" s="2"/>
      <c r="E277" s="2"/>
      <c r="F277" s="2"/>
      <c r="G277" s="8" t="str">
        <f t="shared" si="8"/>
        <v/>
      </c>
      <c r="H277" s="4" t="str">
        <f t="shared" si="9"/>
        <v/>
      </c>
    </row>
    <row r="278" spans="1:14" x14ac:dyDescent="0.2">
      <c r="A278" s="40">
        <v>45549</v>
      </c>
      <c r="B278" s="40" t="s">
        <v>18</v>
      </c>
      <c r="C278" s="2"/>
      <c r="D278" s="2"/>
      <c r="E278" s="2"/>
      <c r="F278" s="2"/>
      <c r="G278" s="8" t="str">
        <f t="shared" si="8"/>
        <v/>
      </c>
      <c r="H278" s="4" t="str">
        <f t="shared" si="9"/>
        <v/>
      </c>
    </row>
    <row r="279" spans="1:14" ht="13.5" thickBot="1" x14ac:dyDescent="0.25">
      <c r="A279" s="40">
        <v>45550</v>
      </c>
      <c r="B279" s="40" t="s">
        <v>19</v>
      </c>
      <c r="C279" s="2"/>
      <c r="D279" s="2"/>
      <c r="E279" s="2"/>
      <c r="F279" s="2"/>
      <c r="G279" s="8" t="str">
        <f t="shared" si="8"/>
        <v/>
      </c>
      <c r="H279" s="4" t="str">
        <f t="shared" si="9"/>
        <v/>
      </c>
    </row>
    <row r="280" spans="1:14" ht="13.5" thickBot="1" x14ac:dyDescent="0.25">
      <c r="A280" s="40">
        <v>45551</v>
      </c>
      <c r="B280" s="40" t="s">
        <v>20</v>
      </c>
      <c r="C280" s="2"/>
      <c r="D280" s="2"/>
      <c r="E280" s="2"/>
      <c r="F280" s="2"/>
      <c r="G280" s="8" t="str">
        <f t="shared" si="8"/>
        <v/>
      </c>
      <c r="H280" s="4" t="str">
        <f t="shared" si="9"/>
        <v/>
      </c>
      <c r="J280" s="86">
        <v>45536</v>
      </c>
      <c r="K280" s="87"/>
      <c r="L280" s="87"/>
      <c r="M280" s="87"/>
      <c r="N280" s="88"/>
    </row>
    <row r="281" spans="1:14" x14ac:dyDescent="0.2">
      <c r="A281" s="40">
        <v>45552</v>
      </c>
      <c r="B281" s="40" t="s">
        <v>21</v>
      </c>
      <c r="C281" s="2"/>
      <c r="D281" s="2"/>
      <c r="E281" s="2"/>
      <c r="F281" s="2"/>
      <c r="G281" s="8" t="str">
        <f t="shared" si="8"/>
        <v/>
      </c>
      <c r="H281" s="4" t="str">
        <f t="shared" si="9"/>
        <v/>
      </c>
      <c r="J281" s="42"/>
      <c r="K281" s="43"/>
      <c r="L281" s="43" t="str">
        <f>IF($B$5="","Input Home",$B$5)</f>
        <v>Canada</v>
      </c>
      <c r="M281" s="43" t="s">
        <v>25</v>
      </c>
      <c r="N281" s="44"/>
    </row>
    <row r="282" spans="1:14" x14ac:dyDescent="0.2">
      <c r="A282" s="40">
        <v>45553</v>
      </c>
      <c r="B282" s="40" t="s">
        <v>22</v>
      </c>
      <c r="C282" s="2"/>
      <c r="D282" s="2"/>
      <c r="E282" s="2"/>
      <c r="F282" s="2"/>
      <c r="G282" s="8" t="str">
        <f t="shared" si="8"/>
        <v/>
      </c>
      <c r="H282" s="4" t="str">
        <f t="shared" si="9"/>
        <v/>
      </c>
      <c r="J282" s="45"/>
      <c r="K282" s="46" t="s">
        <v>26</v>
      </c>
      <c r="L282" s="46">
        <f>COUNTIF($G$265:$G$294,"WorkHome")</f>
        <v>0</v>
      </c>
      <c r="M282" s="46">
        <f>COUNTIF($G$265:$G$294,"WorkForeign")</f>
        <v>0</v>
      </c>
      <c r="N282" s="26"/>
    </row>
    <row r="283" spans="1:14" x14ac:dyDescent="0.2">
      <c r="A283" s="40">
        <v>45554</v>
      </c>
      <c r="B283" s="40" t="s">
        <v>23</v>
      </c>
      <c r="C283" s="2"/>
      <c r="D283" s="2"/>
      <c r="E283" s="2"/>
      <c r="F283" s="2"/>
      <c r="G283" s="8" t="str">
        <f t="shared" si="8"/>
        <v/>
      </c>
      <c r="H283" s="4" t="str">
        <f t="shared" si="9"/>
        <v/>
      </c>
      <c r="J283" s="45"/>
      <c r="K283" s="46" t="s">
        <v>27</v>
      </c>
      <c r="L283" s="46">
        <f>COUNTIF($G$265:$G$294,"NonWorkHome")</f>
        <v>0</v>
      </c>
      <c r="M283" s="46">
        <f>COUNTIF($G$265:$G$294,"NonWorkForeign")</f>
        <v>0</v>
      </c>
      <c r="N283" s="26"/>
    </row>
    <row r="284" spans="1:14" x14ac:dyDescent="0.2">
      <c r="A284" s="40">
        <v>45555</v>
      </c>
      <c r="B284" s="40" t="s">
        <v>24</v>
      </c>
      <c r="C284" s="2"/>
      <c r="D284" s="2"/>
      <c r="E284" s="2"/>
      <c r="F284" s="2"/>
      <c r="G284" s="8" t="str">
        <f t="shared" si="8"/>
        <v/>
      </c>
      <c r="H284" s="4" t="str">
        <f t="shared" si="9"/>
        <v/>
      </c>
      <c r="J284" s="45"/>
      <c r="K284" s="46" t="s">
        <v>28</v>
      </c>
      <c r="L284" s="46">
        <f>COUNTIF($G$265:$G$294,"TravelWorkHome")</f>
        <v>0</v>
      </c>
      <c r="M284" s="46">
        <f>COUNTIF($G$265:$G$294,"TravelWorkForeign")</f>
        <v>0</v>
      </c>
      <c r="N284" s="26"/>
    </row>
    <row r="285" spans="1:14" ht="13.5" thickBot="1" x14ac:dyDescent="0.25">
      <c r="A285" s="40">
        <v>45556</v>
      </c>
      <c r="B285" s="40" t="s">
        <v>18</v>
      </c>
      <c r="C285" s="2"/>
      <c r="D285" s="2"/>
      <c r="E285" s="2"/>
      <c r="F285" s="2"/>
      <c r="G285" s="8" t="str">
        <f t="shared" si="8"/>
        <v/>
      </c>
      <c r="H285" s="4" t="str">
        <f t="shared" si="9"/>
        <v/>
      </c>
      <c r="J285" s="47"/>
      <c r="K285" s="48" t="s">
        <v>29</v>
      </c>
      <c r="L285" s="48">
        <f>COUNTIF($G$265:$G$294,"TravelHome")</f>
        <v>0</v>
      </c>
      <c r="M285" s="48">
        <f>COUNTIF($G$265:$G$294,"TravelForeign")</f>
        <v>0</v>
      </c>
      <c r="N285" s="49"/>
    </row>
    <row r="286" spans="1:14" ht="13.5" thickBot="1" x14ac:dyDescent="0.25">
      <c r="A286" s="40">
        <v>45557</v>
      </c>
      <c r="B286" s="40" t="s">
        <v>19</v>
      </c>
      <c r="C286" s="2"/>
      <c r="D286" s="2"/>
      <c r="E286" s="2"/>
      <c r="F286" s="2"/>
      <c r="G286" s="8" t="str">
        <f t="shared" si="8"/>
        <v/>
      </c>
      <c r="H286" s="4" t="str">
        <f t="shared" si="9"/>
        <v/>
      </c>
      <c r="J286" s="50"/>
      <c r="K286" s="51" t="s">
        <v>30</v>
      </c>
      <c r="L286" s="51">
        <f>SUM(L282:L285)</f>
        <v>0</v>
      </c>
      <c r="M286" s="52">
        <f>SUM(M282:M285)</f>
        <v>0</v>
      </c>
      <c r="N286" s="53">
        <f>SUM(L286:M286)</f>
        <v>0</v>
      </c>
    </row>
    <row r="287" spans="1:14" x14ac:dyDescent="0.2">
      <c r="A287" s="40">
        <v>45558</v>
      </c>
      <c r="B287" s="40" t="s">
        <v>20</v>
      </c>
      <c r="C287" s="2"/>
      <c r="D287" s="2"/>
      <c r="E287" s="2"/>
      <c r="F287" s="2"/>
      <c r="G287" s="8" t="str">
        <f t="shared" si="8"/>
        <v/>
      </c>
      <c r="H287" s="4" t="str">
        <f t="shared" si="9"/>
        <v/>
      </c>
    </row>
    <row r="288" spans="1:14" x14ac:dyDescent="0.2">
      <c r="A288" s="40">
        <v>45559</v>
      </c>
      <c r="B288" s="40" t="s">
        <v>21</v>
      </c>
      <c r="C288" s="2"/>
      <c r="D288" s="2"/>
      <c r="E288" s="2"/>
      <c r="F288" s="2"/>
      <c r="G288" s="8" t="str">
        <f t="shared" si="8"/>
        <v/>
      </c>
      <c r="H288" s="4" t="str">
        <f t="shared" si="9"/>
        <v/>
      </c>
    </row>
    <row r="289" spans="1:8" x14ac:dyDescent="0.2">
      <c r="A289" s="40">
        <v>45560</v>
      </c>
      <c r="B289" s="40" t="s">
        <v>22</v>
      </c>
      <c r="C289" s="2"/>
      <c r="D289" s="2"/>
      <c r="E289" s="2"/>
      <c r="F289" s="2"/>
      <c r="G289" s="8" t="str">
        <f t="shared" si="8"/>
        <v/>
      </c>
      <c r="H289" s="4" t="str">
        <f t="shared" si="9"/>
        <v/>
      </c>
    </row>
    <row r="290" spans="1:8" x14ac:dyDescent="0.2">
      <c r="A290" s="40">
        <v>45561</v>
      </c>
      <c r="B290" s="40" t="s">
        <v>23</v>
      </c>
      <c r="C290" s="2"/>
      <c r="D290" s="2"/>
      <c r="E290" s="2"/>
      <c r="F290" s="2"/>
      <c r="G290" s="8" t="str">
        <f t="shared" si="8"/>
        <v/>
      </c>
      <c r="H290" s="4" t="str">
        <f t="shared" si="9"/>
        <v/>
      </c>
    </row>
    <row r="291" spans="1:8" x14ac:dyDescent="0.2">
      <c r="A291" s="40">
        <v>45562</v>
      </c>
      <c r="B291" s="40" t="s">
        <v>24</v>
      </c>
      <c r="C291" s="2"/>
      <c r="D291" s="2"/>
      <c r="E291" s="2"/>
      <c r="F291" s="2"/>
      <c r="G291" s="8" t="str">
        <f t="shared" si="8"/>
        <v/>
      </c>
      <c r="H291" s="4" t="str">
        <f t="shared" si="9"/>
        <v/>
      </c>
    </row>
    <row r="292" spans="1:8" x14ac:dyDescent="0.2">
      <c r="A292" s="40">
        <v>45563</v>
      </c>
      <c r="B292" s="40" t="s">
        <v>18</v>
      </c>
      <c r="C292" s="2"/>
      <c r="D292" s="2"/>
      <c r="E292" s="2"/>
      <c r="F292" s="2"/>
      <c r="G292" s="8" t="str">
        <f t="shared" si="8"/>
        <v/>
      </c>
      <c r="H292" s="4" t="str">
        <f t="shared" si="9"/>
        <v/>
      </c>
    </row>
    <row r="293" spans="1:8" x14ac:dyDescent="0.2">
      <c r="A293" s="40">
        <v>45564</v>
      </c>
      <c r="B293" s="40" t="s">
        <v>19</v>
      </c>
      <c r="C293" s="2"/>
      <c r="D293" s="2"/>
      <c r="E293" s="2"/>
      <c r="F293" s="2"/>
      <c r="G293" s="8" t="str">
        <f t="shared" si="8"/>
        <v/>
      </c>
      <c r="H293" s="4" t="str">
        <f t="shared" si="9"/>
        <v/>
      </c>
    </row>
    <row r="294" spans="1:8" x14ac:dyDescent="0.2">
      <c r="A294" s="40">
        <v>45565</v>
      </c>
      <c r="B294" s="40" t="s">
        <v>20</v>
      </c>
      <c r="C294" s="2"/>
      <c r="D294" s="2"/>
      <c r="E294" s="2"/>
      <c r="F294" s="2"/>
      <c r="G294" s="8" t="str">
        <f t="shared" si="8"/>
        <v/>
      </c>
      <c r="H294" s="4" t="str">
        <f t="shared" si="9"/>
        <v/>
      </c>
    </row>
    <row r="295" spans="1:8" ht="18" x14ac:dyDescent="0.25">
      <c r="A295" s="37" t="s">
        <v>39</v>
      </c>
      <c r="B295" s="38"/>
      <c r="C295" s="11"/>
      <c r="D295" s="11"/>
      <c r="E295" s="11"/>
      <c r="F295" s="11"/>
      <c r="G295" s="8" t="str">
        <f t="shared" si="8"/>
        <v/>
      </c>
      <c r="H295" s="4" t="str">
        <f t="shared" si="9"/>
        <v/>
      </c>
    </row>
    <row r="296" spans="1:8" x14ac:dyDescent="0.2">
      <c r="A296" s="40">
        <v>45566</v>
      </c>
      <c r="B296" s="40" t="s">
        <v>21</v>
      </c>
      <c r="C296" s="2"/>
      <c r="D296" s="2"/>
      <c r="E296" s="2"/>
      <c r="F296" s="2"/>
      <c r="G296" s="8" t="str">
        <f t="shared" si="8"/>
        <v/>
      </c>
      <c r="H296" s="4" t="str">
        <f t="shared" si="9"/>
        <v/>
      </c>
    </row>
    <row r="297" spans="1:8" x14ac:dyDescent="0.2">
      <c r="A297" s="40">
        <v>45567</v>
      </c>
      <c r="B297" s="40" t="s">
        <v>22</v>
      </c>
      <c r="C297" s="2"/>
      <c r="D297" s="2"/>
      <c r="E297" s="2"/>
      <c r="F297" s="2"/>
      <c r="G297" s="8" t="str">
        <f t="shared" si="8"/>
        <v/>
      </c>
      <c r="H297" s="4" t="str">
        <f t="shared" si="9"/>
        <v/>
      </c>
    </row>
    <row r="298" spans="1:8" x14ac:dyDescent="0.2">
      <c r="A298" s="40">
        <v>45568</v>
      </c>
      <c r="B298" s="40" t="s">
        <v>23</v>
      </c>
      <c r="C298" s="2"/>
      <c r="D298" s="2"/>
      <c r="E298" s="2"/>
      <c r="F298" s="2"/>
      <c r="G298" s="8" t="str">
        <f t="shared" si="8"/>
        <v/>
      </c>
      <c r="H298" s="4" t="str">
        <f t="shared" si="9"/>
        <v/>
      </c>
    </row>
    <row r="299" spans="1:8" x14ac:dyDescent="0.2">
      <c r="A299" s="40">
        <v>45569</v>
      </c>
      <c r="B299" s="40" t="s">
        <v>24</v>
      </c>
      <c r="C299" s="2"/>
      <c r="D299" s="2"/>
      <c r="E299" s="2"/>
      <c r="F299" s="2"/>
      <c r="G299" s="8" t="str">
        <f t="shared" si="8"/>
        <v/>
      </c>
      <c r="H299" s="4" t="str">
        <f t="shared" si="9"/>
        <v/>
      </c>
    </row>
    <row r="300" spans="1:8" x14ac:dyDescent="0.2">
      <c r="A300" s="40">
        <v>45570</v>
      </c>
      <c r="B300" s="40" t="s">
        <v>18</v>
      </c>
      <c r="C300" s="2"/>
      <c r="D300" s="2"/>
      <c r="E300" s="2"/>
      <c r="F300" s="2"/>
      <c r="G300" s="8" t="str">
        <f t="shared" si="8"/>
        <v/>
      </c>
      <c r="H300" s="4" t="str">
        <f t="shared" si="9"/>
        <v/>
      </c>
    </row>
    <row r="301" spans="1:8" x14ac:dyDescent="0.2">
      <c r="A301" s="40">
        <v>45571</v>
      </c>
      <c r="B301" s="40" t="s">
        <v>19</v>
      </c>
      <c r="C301" s="2"/>
      <c r="D301" s="2"/>
      <c r="E301" s="2"/>
      <c r="F301" s="2"/>
      <c r="G301" s="8" t="str">
        <f t="shared" si="8"/>
        <v/>
      </c>
      <c r="H301" s="4" t="str">
        <f t="shared" si="9"/>
        <v/>
      </c>
    </row>
    <row r="302" spans="1:8" x14ac:dyDescent="0.2">
      <c r="A302" s="40">
        <v>45572</v>
      </c>
      <c r="B302" s="40" t="s">
        <v>20</v>
      </c>
      <c r="C302" s="2"/>
      <c r="D302" s="2"/>
      <c r="E302" s="2"/>
      <c r="F302" s="2"/>
      <c r="G302" s="8" t="str">
        <f t="shared" si="8"/>
        <v/>
      </c>
      <c r="H302" s="4" t="str">
        <f t="shared" si="9"/>
        <v/>
      </c>
    </row>
    <row r="303" spans="1:8" x14ac:dyDescent="0.2">
      <c r="A303" s="40">
        <v>45573</v>
      </c>
      <c r="B303" s="40" t="s">
        <v>21</v>
      </c>
      <c r="C303" s="2"/>
      <c r="D303" s="2"/>
      <c r="E303" s="2"/>
      <c r="F303" s="2"/>
      <c r="G303" s="8" t="str">
        <f t="shared" si="8"/>
        <v/>
      </c>
      <c r="H303" s="4" t="str">
        <f t="shared" si="9"/>
        <v/>
      </c>
    </row>
    <row r="304" spans="1:8" x14ac:dyDescent="0.2">
      <c r="A304" s="40">
        <v>45574</v>
      </c>
      <c r="B304" s="40" t="s">
        <v>22</v>
      </c>
      <c r="C304" s="2"/>
      <c r="D304" s="2"/>
      <c r="E304" s="2"/>
      <c r="F304" s="2"/>
      <c r="G304" s="8" t="str">
        <f t="shared" si="8"/>
        <v/>
      </c>
      <c r="H304" s="4" t="str">
        <f t="shared" si="9"/>
        <v/>
      </c>
    </row>
    <row r="305" spans="1:14" x14ac:dyDescent="0.2">
      <c r="A305" s="40">
        <v>45575</v>
      </c>
      <c r="B305" s="40" t="s">
        <v>23</v>
      </c>
      <c r="C305" s="2"/>
      <c r="D305" s="2"/>
      <c r="E305" s="2"/>
      <c r="F305" s="2"/>
      <c r="G305" s="8" t="str">
        <f t="shared" si="8"/>
        <v/>
      </c>
      <c r="H305" s="4" t="str">
        <f t="shared" si="9"/>
        <v/>
      </c>
    </row>
    <row r="306" spans="1:14" x14ac:dyDescent="0.2">
      <c r="A306" s="40">
        <v>45576</v>
      </c>
      <c r="B306" s="40" t="s">
        <v>24</v>
      </c>
      <c r="C306" s="2"/>
      <c r="D306" s="2"/>
      <c r="E306" s="2"/>
      <c r="F306" s="2"/>
      <c r="G306" s="8" t="str">
        <f t="shared" si="8"/>
        <v/>
      </c>
      <c r="H306" s="4" t="str">
        <f t="shared" si="9"/>
        <v/>
      </c>
    </row>
    <row r="307" spans="1:14" x14ac:dyDescent="0.2">
      <c r="A307" s="40">
        <v>45577</v>
      </c>
      <c r="B307" s="40" t="s">
        <v>18</v>
      </c>
      <c r="C307" s="2"/>
      <c r="D307" s="2"/>
      <c r="E307" s="2"/>
      <c r="F307" s="2"/>
      <c r="G307" s="8" t="str">
        <f t="shared" si="8"/>
        <v/>
      </c>
      <c r="H307" s="4" t="str">
        <f t="shared" si="9"/>
        <v/>
      </c>
    </row>
    <row r="308" spans="1:14" x14ac:dyDescent="0.2">
      <c r="A308" s="40">
        <v>45578</v>
      </c>
      <c r="B308" s="40" t="s">
        <v>19</v>
      </c>
      <c r="C308" s="2"/>
      <c r="D308" s="2"/>
      <c r="E308" s="2"/>
      <c r="F308" s="2"/>
      <c r="G308" s="8" t="str">
        <f t="shared" si="8"/>
        <v/>
      </c>
      <c r="H308" s="4" t="str">
        <f t="shared" si="9"/>
        <v/>
      </c>
    </row>
    <row r="309" spans="1:14" x14ac:dyDescent="0.2">
      <c r="A309" s="40">
        <v>45579</v>
      </c>
      <c r="B309" s="40" t="s">
        <v>20</v>
      </c>
      <c r="C309" s="2"/>
      <c r="D309" s="2"/>
      <c r="E309" s="2"/>
      <c r="F309" s="2"/>
      <c r="G309" s="8" t="str">
        <f t="shared" si="8"/>
        <v/>
      </c>
      <c r="H309" s="4" t="str">
        <f t="shared" si="9"/>
        <v/>
      </c>
    </row>
    <row r="310" spans="1:14" x14ac:dyDescent="0.2">
      <c r="A310" s="40">
        <v>45580</v>
      </c>
      <c r="B310" s="40" t="s">
        <v>21</v>
      </c>
      <c r="C310" s="2"/>
      <c r="D310" s="2"/>
      <c r="E310" s="2"/>
      <c r="F310" s="2"/>
      <c r="G310" s="8" t="str">
        <f t="shared" si="8"/>
        <v/>
      </c>
      <c r="H310" s="4" t="str">
        <f t="shared" si="9"/>
        <v/>
      </c>
    </row>
    <row r="311" spans="1:14" ht="13.5" thickBot="1" x14ac:dyDescent="0.25">
      <c r="A311" s="40">
        <v>45581</v>
      </c>
      <c r="B311" s="40" t="s">
        <v>22</v>
      </c>
      <c r="C311" s="2"/>
      <c r="D311" s="2"/>
      <c r="E311" s="2"/>
      <c r="F311" s="2"/>
      <c r="G311" s="8" t="str">
        <f t="shared" si="8"/>
        <v/>
      </c>
      <c r="H311" s="4" t="str">
        <f t="shared" si="9"/>
        <v/>
      </c>
    </row>
    <row r="312" spans="1:14" ht="13.5" thickBot="1" x14ac:dyDescent="0.25">
      <c r="A312" s="40">
        <v>45582</v>
      </c>
      <c r="B312" s="40" t="s">
        <v>23</v>
      </c>
      <c r="C312" s="2"/>
      <c r="D312" s="2"/>
      <c r="E312" s="2"/>
      <c r="F312" s="2"/>
      <c r="G312" s="8" t="str">
        <f t="shared" si="8"/>
        <v/>
      </c>
      <c r="H312" s="4" t="str">
        <f t="shared" si="9"/>
        <v/>
      </c>
      <c r="J312" s="86">
        <v>45566</v>
      </c>
      <c r="K312" s="87"/>
      <c r="L312" s="87"/>
      <c r="M312" s="87"/>
      <c r="N312" s="88"/>
    </row>
    <row r="313" spans="1:14" x14ac:dyDescent="0.2">
      <c r="A313" s="40">
        <v>45583</v>
      </c>
      <c r="B313" s="40" t="s">
        <v>24</v>
      </c>
      <c r="C313" s="2"/>
      <c r="D313" s="2"/>
      <c r="E313" s="2"/>
      <c r="F313" s="2"/>
      <c r="G313" s="8" t="str">
        <f t="shared" si="8"/>
        <v/>
      </c>
      <c r="H313" s="4" t="str">
        <f t="shared" si="9"/>
        <v/>
      </c>
      <c r="J313" s="42"/>
      <c r="K313" s="43"/>
      <c r="L313" s="43" t="str">
        <f>IF($B$5="","Input Home",$B$5)</f>
        <v>Canada</v>
      </c>
      <c r="M313" s="43" t="s">
        <v>25</v>
      </c>
      <c r="N313" s="44"/>
    </row>
    <row r="314" spans="1:14" x14ac:dyDescent="0.2">
      <c r="A314" s="40">
        <v>45584</v>
      </c>
      <c r="B314" s="40" t="s">
        <v>18</v>
      </c>
      <c r="C314" s="2"/>
      <c r="D314" s="2"/>
      <c r="E314" s="2"/>
      <c r="F314" s="2"/>
      <c r="G314" s="8" t="str">
        <f t="shared" si="8"/>
        <v/>
      </c>
      <c r="H314" s="4" t="str">
        <f t="shared" si="9"/>
        <v/>
      </c>
      <c r="J314" s="45"/>
      <c r="K314" s="46" t="s">
        <v>26</v>
      </c>
      <c r="L314" s="46">
        <f>COUNTIF($G$296:$G$326,"WorkHome")</f>
        <v>0</v>
      </c>
      <c r="M314" s="46">
        <f>COUNTIF($G$296:$G$326,"WorkForeign")</f>
        <v>0</v>
      </c>
      <c r="N314" s="26"/>
    </row>
    <row r="315" spans="1:14" x14ac:dyDescent="0.2">
      <c r="A315" s="40">
        <v>45585</v>
      </c>
      <c r="B315" s="40" t="s">
        <v>19</v>
      </c>
      <c r="C315" s="2"/>
      <c r="D315" s="2"/>
      <c r="E315" s="2"/>
      <c r="F315" s="2"/>
      <c r="G315" s="8" t="str">
        <f t="shared" si="8"/>
        <v/>
      </c>
      <c r="H315" s="4" t="str">
        <f t="shared" si="9"/>
        <v/>
      </c>
      <c r="J315" s="45"/>
      <c r="K315" s="46" t="s">
        <v>27</v>
      </c>
      <c r="L315" s="46">
        <f>COUNTIF($G$296:$G$326,"NonWorkHome")</f>
        <v>0</v>
      </c>
      <c r="M315" s="46">
        <f>COUNTIF($G$296:$G$326,"NonWorkForeign")</f>
        <v>0</v>
      </c>
      <c r="N315" s="26"/>
    </row>
    <row r="316" spans="1:14" x14ac:dyDescent="0.2">
      <c r="A316" s="40">
        <v>45586</v>
      </c>
      <c r="B316" s="40" t="s">
        <v>20</v>
      </c>
      <c r="C316" s="2"/>
      <c r="D316" s="2"/>
      <c r="E316" s="2"/>
      <c r="F316" s="2"/>
      <c r="G316" s="8" t="str">
        <f t="shared" si="8"/>
        <v/>
      </c>
      <c r="H316" s="4" t="str">
        <f t="shared" si="9"/>
        <v/>
      </c>
      <c r="J316" s="45"/>
      <c r="K316" s="46" t="s">
        <v>28</v>
      </c>
      <c r="L316" s="46">
        <f>COUNTIF($G$296:$G$326,"TravelWorkHome")</f>
        <v>0</v>
      </c>
      <c r="M316" s="46">
        <f>COUNTIF($G$296:$G$326,"TravelWorkForeign")</f>
        <v>0</v>
      </c>
      <c r="N316" s="26"/>
    </row>
    <row r="317" spans="1:14" ht="13.5" thickBot="1" x14ac:dyDescent="0.25">
      <c r="A317" s="40">
        <v>45587</v>
      </c>
      <c r="B317" s="40" t="s">
        <v>21</v>
      </c>
      <c r="C317" s="2"/>
      <c r="D317" s="2"/>
      <c r="E317" s="2"/>
      <c r="F317" s="2"/>
      <c r="G317" s="8" t="str">
        <f t="shared" si="8"/>
        <v/>
      </c>
      <c r="H317" s="4" t="str">
        <f t="shared" si="9"/>
        <v/>
      </c>
      <c r="J317" s="47"/>
      <c r="K317" s="48" t="s">
        <v>29</v>
      </c>
      <c r="L317" s="48">
        <f>COUNTIF($G$296:$G$326,"TravelHome")</f>
        <v>0</v>
      </c>
      <c r="M317" s="48">
        <f>COUNTIF($G$296:$G$326,"TravelForeign")</f>
        <v>0</v>
      </c>
      <c r="N317" s="49"/>
    </row>
    <row r="318" spans="1:14" ht="13.5" thickBot="1" x14ac:dyDescent="0.25">
      <c r="A318" s="40">
        <v>45588</v>
      </c>
      <c r="B318" s="40" t="s">
        <v>22</v>
      </c>
      <c r="C318" s="2"/>
      <c r="D318" s="2"/>
      <c r="E318" s="2"/>
      <c r="F318" s="2"/>
      <c r="G318" s="8" t="str">
        <f t="shared" si="8"/>
        <v/>
      </c>
      <c r="H318" s="4" t="str">
        <f t="shared" si="9"/>
        <v/>
      </c>
      <c r="J318" s="50"/>
      <c r="K318" s="51" t="s">
        <v>30</v>
      </c>
      <c r="L318" s="51">
        <f>SUM(L314:L317)</f>
        <v>0</v>
      </c>
      <c r="M318" s="52">
        <f>SUM(M314:M317)</f>
        <v>0</v>
      </c>
      <c r="N318" s="53">
        <f>SUM(L318:M318)</f>
        <v>0</v>
      </c>
    </row>
    <row r="319" spans="1:14" x14ac:dyDescent="0.2">
      <c r="A319" s="40">
        <v>45589</v>
      </c>
      <c r="B319" s="40" t="s">
        <v>23</v>
      </c>
      <c r="C319" s="2"/>
      <c r="D319" s="2"/>
      <c r="E319" s="2"/>
      <c r="F319" s="2"/>
      <c r="G319" s="8" t="str">
        <f t="shared" si="8"/>
        <v/>
      </c>
      <c r="H319" s="4" t="str">
        <f t="shared" si="9"/>
        <v/>
      </c>
    </row>
    <row r="320" spans="1:14" x14ac:dyDescent="0.2">
      <c r="A320" s="40">
        <v>45590</v>
      </c>
      <c r="B320" s="40" t="s">
        <v>24</v>
      </c>
      <c r="C320" s="2"/>
      <c r="D320" s="2"/>
      <c r="E320" s="2"/>
      <c r="F320" s="2"/>
      <c r="G320" s="8" t="str">
        <f t="shared" si="8"/>
        <v/>
      </c>
      <c r="H320" s="4" t="str">
        <f t="shared" si="9"/>
        <v/>
      </c>
    </row>
    <row r="321" spans="1:8" x14ac:dyDescent="0.2">
      <c r="A321" s="40">
        <v>45591</v>
      </c>
      <c r="B321" s="40" t="s">
        <v>18</v>
      </c>
      <c r="C321" s="2"/>
      <c r="D321" s="2"/>
      <c r="E321" s="2"/>
      <c r="F321" s="2"/>
      <c r="G321" s="8" t="str">
        <f t="shared" si="8"/>
        <v/>
      </c>
      <c r="H321" s="4" t="str">
        <f t="shared" si="9"/>
        <v/>
      </c>
    </row>
    <row r="322" spans="1:8" x14ac:dyDescent="0.2">
      <c r="A322" s="40">
        <v>45592</v>
      </c>
      <c r="B322" s="40" t="s">
        <v>19</v>
      </c>
      <c r="C322" s="2"/>
      <c r="D322" s="2"/>
      <c r="E322" s="2"/>
      <c r="F322" s="2"/>
      <c r="G322" s="8" t="str">
        <f t="shared" si="8"/>
        <v/>
      </c>
      <c r="H322" s="4" t="str">
        <f t="shared" si="9"/>
        <v/>
      </c>
    </row>
    <row r="323" spans="1:8" x14ac:dyDescent="0.2">
      <c r="A323" s="40">
        <v>45593</v>
      </c>
      <c r="B323" s="40" t="s">
        <v>20</v>
      </c>
      <c r="C323" s="2"/>
      <c r="D323" s="2"/>
      <c r="E323" s="2"/>
      <c r="F323" s="2"/>
      <c r="G323" s="8" t="str">
        <f t="shared" si="8"/>
        <v/>
      </c>
      <c r="H323" s="4" t="str">
        <f t="shared" si="9"/>
        <v/>
      </c>
    </row>
    <row r="324" spans="1:8" x14ac:dyDescent="0.2">
      <c r="A324" s="40">
        <v>45594</v>
      </c>
      <c r="B324" s="40" t="s">
        <v>21</v>
      </c>
      <c r="C324" s="2"/>
      <c r="D324" s="2"/>
      <c r="E324" s="2"/>
      <c r="F324" s="2"/>
      <c r="G324" s="8" t="str">
        <f t="shared" si="8"/>
        <v/>
      </c>
      <c r="H324" s="4" t="str">
        <f t="shared" si="9"/>
        <v/>
      </c>
    </row>
    <row r="325" spans="1:8" x14ac:dyDescent="0.2">
      <c r="A325" s="40">
        <v>45595</v>
      </c>
      <c r="B325" s="40" t="s">
        <v>22</v>
      </c>
      <c r="C325" s="2"/>
      <c r="D325" s="2"/>
      <c r="E325" s="2"/>
      <c r="F325" s="2"/>
      <c r="G325" s="8" t="str">
        <f t="shared" si="8"/>
        <v/>
      </c>
      <c r="H325" s="4" t="str">
        <f t="shared" si="9"/>
        <v/>
      </c>
    </row>
    <row r="326" spans="1:8" x14ac:dyDescent="0.2">
      <c r="A326" s="40">
        <v>45596</v>
      </c>
      <c r="B326" s="40" t="s">
        <v>23</v>
      </c>
      <c r="C326" s="2"/>
      <c r="D326" s="2"/>
      <c r="E326" s="2"/>
      <c r="F326" s="2"/>
      <c r="G326" s="8" t="str">
        <f t="shared" si="8"/>
        <v/>
      </c>
      <c r="H326" s="4" t="str">
        <f t="shared" si="9"/>
        <v/>
      </c>
    </row>
    <row r="327" spans="1:8" ht="18" x14ac:dyDescent="0.25">
      <c r="A327" s="37" t="s">
        <v>40</v>
      </c>
      <c r="B327" s="38"/>
      <c r="C327" s="11"/>
      <c r="D327" s="11"/>
      <c r="E327" s="11"/>
      <c r="F327" s="11"/>
      <c r="G327" s="8" t="str">
        <f t="shared" si="8"/>
        <v/>
      </c>
      <c r="H327" s="4" t="str">
        <f t="shared" si="9"/>
        <v/>
      </c>
    </row>
    <row r="328" spans="1:8" x14ac:dyDescent="0.2">
      <c r="A328" s="40">
        <v>45597</v>
      </c>
      <c r="B328" s="40" t="s">
        <v>24</v>
      </c>
      <c r="C328" s="2"/>
      <c r="D328" s="2"/>
      <c r="E328" s="2"/>
      <c r="F328" s="2"/>
      <c r="G328" s="8" t="str">
        <f t="shared" si="8"/>
        <v/>
      </c>
      <c r="H328" s="4" t="str">
        <f t="shared" si="9"/>
        <v/>
      </c>
    </row>
    <row r="329" spans="1:8" x14ac:dyDescent="0.2">
      <c r="A329" s="40">
        <v>45598</v>
      </c>
      <c r="B329" s="40" t="s">
        <v>18</v>
      </c>
      <c r="C329" s="2"/>
      <c r="D329" s="2"/>
      <c r="E329" s="2"/>
      <c r="F329" s="2"/>
      <c r="G329" s="8" t="str">
        <f t="shared" si="8"/>
        <v/>
      </c>
      <c r="H329" s="4" t="str">
        <f t="shared" si="9"/>
        <v/>
      </c>
    </row>
    <row r="330" spans="1:8" x14ac:dyDescent="0.2">
      <c r="A330" s="40">
        <v>45599</v>
      </c>
      <c r="B330" s="40" t="s">
        <v>19</v>
      </c>
      <c r="C330" s="2"/>
      <c r="D330" s="2"/>
      <c r="E330" s="2"/>
      <c r="F330" s="2"/>
      <c r="G330" s="8" t="str">
        <f t="shared" si="8"/>
        <v/>
      </c>
      <c r="H330" s="4" t="str">
        <f t="shared" si="9"/>
        <v/>
      </c>
    </row>
    <row r="331" spans="1:8" x14ac:dyDescent="0.2">
      <c r="A331" s="40">
        <v>45600</v>
      </c>
      <c r="B331" s="40" t="s">
        <v>20</v>
      </c>
      <c r="C331" s="2"/>
      <c r="D331" s="2"/>
      <c r="E331" s="2"/>
      <c r="F331" s="2"/>
      <c r="G331" s="8" t="str">
        <f t="shared" si="8"/>
        <v/>
      </c>
      <c r="H331" s="4" t="str">
        <f t="shared" si="9"/>
        <v/>
      </c>
    </row>
    <row r="332" spans="1:8" x14ac:dyDescent="0.2">
      <c r="A332" s="40">
        <v>45601</v>
      </c>
      <c r="B332" s="40" t="s">
        <v>21</v>
      </c>
      <c r="C332" s="2"/>
      <c r="D332" s="2"/>
      <c r="E332" s="2"/>
      <c r="F332" s="2"/>
      <c r="G332" s="8" t="str">
        <f t="shared" si="8"/>
        <v/>
      </c>
      <c r="H332" s="4" t="str">
        <f t="shared" si="9"/>
        <v/>
      </c>
    </row>
    <row r="333" spans="1:8" x14ac:dyDescent="0.2">
      <c r="A333" s="40">
        <v>45602</v>
      </c>
      <c r="B333" s="40" t="s">
        <v>22</v>
      </c>
      <c r="C333" s="2"/>
      <c r="D333" s="2"/>
      <c r="E333" s="2"/>
      <c r="F333" s="2"/>
      <c r="G333" s="8" t="str">
        <f t="shared" ref="G333:G389" si="10">IF(C333="","",IF(C333=$D$393,IF(D333=$B$5,"WorkHome","WorkForeign"),IF(C333=$D$395,IF(D333=$B$5,"TravelWorkHome","TravelWorkForeign"),IF(C333=$D$394,IF(D333=$B$5,"NonWorkHome","NonWorkForeign"),IF(C333=$D$396,IF(D333=$B$5,"TravelHome","TravelForeign"))))))</f>
        <v/>
      </c>
      <c r="H333" s="4" t="str">
        <f t="shared" ref="H333:H389" si="11">IF(D333="","",IF(D333=$B$5,$B$5,IF(D333=$B$6,$B$6,IF(D333=$B$7,$B$7,"Other"))))</f>
        <v/>
      </c>
    </row>
    <row r="334" spans="1:8" x14ac:dyDescent="0.2">
      <c r="A334" s="40">
        <v>45603</v>
      </c>
      <c r="B334" s="40" t="s">
        <v>23</v>
      </c>
      <c r="C334" s="2"/>
      <c r="D334" s="2"/>
      <c r="E334" s="2"/>
      <c r="F334" s="2"/>
      <c r="G334" s="8" t="str">
        <f t="shared" si="10"/>
        <v/>
      </c>
      <c r="H334" s="4" t="str">
        <f t="shared" si="11"/>
        <v/>
      </c>
    </row>
    <row r="335" spans="1:8" x14ac:dyDescent="0.2">
      <c r="A335" s="40">
        <v>45604</v>
      </c>
      <c r="B335" s="40" t="s">
        <v>24</v>
      </c>
      <c r="C335" s="2"/>
      <c r="D335" s="2"/>
      <c r="E335" s="2"/>
      <c r="F335" s="2"/>
      <c r="G335" s="8" t="str">
        <f t="shared" si="10"/>
        <v/>
      </c>
      <c r="H335" s="4" t="str">
        <f t="shared" si="11"/>
        <v/>
      </c>
    </row>
    <row r="336" spans="1:8" x14ac:dyDescent="0.2">
      <c r="A336" s="40">
        <v>45605</v>
      </c>
      <c r="B336" s="40" t="s">
        <v>18</v>
      </c>
      <c r="C336" s="2"/>
      <c r="D336" s="2"/>
      <c r="E336" s="2"/>
      <c r="F336" s="2"/>
      <c r="G336" s="8" t="str">
        <f t="shared" si="10"/>
        <v/>
      </c>
      <c r="H336" s="4" t="str">
        <f t="shared" si="11"/>
        <v/>
      </c>
    </row>
    <row r="337" spans="1:14" x14ac:dyDescent="0.2">
      <c r="A337" s="40">
        <v>45606</v>
      </c>
      <c r="B337" s="40" t="s">
        <v>19</v>
      </c>
      <c r="C337" s="2"/>
      <c r="D337" s="2"/>
      <c r="E337" s="2"/>
      <c r="F337" s="2"/>
      <c r="G337" s="8" t="str">
        <f t="shared" si="10"/>
        <v/>
      </c>
      <c r="H337" s="4" t="str">
        <f t="shared" si="11"/>
        <v/>
      </c>
    </row>
    <row r="338" spans="1:14" x14ac:dyDescent="0.2">
      <c r="A338" s="40">
        <v>45607</v>
      </c>
      <c r="B338" s="40" t="s">
        <v>20</v>
      </c>
      <c r="C338" s="2"/>
      <c r="D338" s="2"/>
      <c r="E338" s="2"/>
      <c r="F338" s="2"/>
      <c r="G338" s="8" t="str">
        <f t="shared" si="10"/>
        <v/>
      </c>
      <c r="H338" s="4" t="str">
        <f t="shared" si="11"/>
        <v/>
      </c>
    </row>
    <row r="339" spans="1:14" x14ac:dyDescent="0.2">
      <c r="A339" s="40">
        <v>45608</v>
      </c>
      <c r="B339" s="40" t="s">
        <v>21</v>
      </c>
      <c r="C339" s="2"/>
      <c r="D339" s="2"/>
      <c r="E339" s="2"/>
      <c r="F339" s="2"/>
      <c r="G339" s="8" t="str">
        <f t="shared" si="10"/>
        <v/>
      </c>
      <c r="H339" s="4" t="str">
        <f t="shared" si="11"/>
        <v/>
      </c>
    </row>
    <row r="340" spans="1:14" x14ac:dyDescent="0.2">
      <c r="A340" s="40">
        <v>45609</v>
      </c>
      <c r="B340" s="40" t="s">
        <v>22</v>
      </c>
      <c r="C340" s="2"/>
      <c r="D340" s="2"/>
      <c r="E340" s="2"/>
      <c r="F340" s="2"/>
      <c r="G340" s="8" t="str">
        <f t="shared" si="10"/>
        <v/>
      </c>
      <c r="H340" s="4" t="str">
        <f t="shared" si="11"/>
        <v/>
      </c>
    </row>
    <row r="341" spans="1:14" x14ac:dyDescent="0.2">
      <c r="A341" s="40">
        <v>45610</v>
      </c>
      <c r="B341" s="40" t="s">
        <v>23</v>
      </c>
      <c r="C341" s="2"/>
      <c r="D341" s="2"/>
      <c r="E341" s="2"/>
      <c r="F341" s="2"/>
      <c r="G341" s="8" t="str">
        <f t="shared" si="10"/>
        <v/>
      </c>
      <c r="H341" s="4" t="str">
        <f t="shared" si="11"/>
        <v/>
      </c>
    </row>
    <row r="342" spans="1:14" ht="13.5" thickBot="1" x14ac:dyDescent="0.25">
      <c r="A342" s="40">
        <v>45611</v>
      </c>
      <c r="B342" s="40" t="s">
        <v>24</v>
      </c>
      <c r="C342" s="2"/>
      <c r="D342" s="2"/>
      <c r="E342" s="2"/>
      <c r="F342" s="2"/>
      <c r="G342" s="8" t="str">
        <f t="shared" si="10"/>
        <v/>
      </c>
      <c r="H342" s="4" t="str">
        <f t="shared" si="11"/>
        <v/>
      </c>
    </row>
    <row r="343" spans="1:14" ht="13.5" thickBot="1" x14ac:dyDescent="0.25">
      <c r="A343" s="40">
        <v>45612</v>
      </c>
      <c r="B343" s="40" t="s">
        <v>18</v>
      </c>
      <c r="C343" s="2"/>
      <c r="D343" s="2"/>
      <c r="E343" s="2"/>
      <c r="F343" s="2"/>
      <c r="G343" s="8" t="str">
        <f t="shared" si="10"/>
        <v/>
      </c>
      <c r="H343" s="4" t="str">
        <f t="shared" si="11"/>
        <v/>
      </c>
      <c r="J343" s="86">
        <v>45597</v>
      </c>
      <c r="K343" s="87"/>
      <c r="L343" s="87"/>
      <c r="M343" s="87"/>
      <c r="N343" s="88"/>
    </row>
    <row r="344" spans="1:14" x14ac:dyDescent="0.2">
      <c r="A344" s="40">
        <v>45613</v>
      </c>
      <c r="B344" s="40" t="s">
        <v>19</v>
      </c>
      <c r="C344" s="2"/>
      <c r="D344" s="2"/>
      <c r="E344" s="2"/>
      <c r="F344" s="2"/>
      <c r="G344" s="8" t="str">
        <f t="shared" si="10"/>
        <v/>
      </c>
      <c r="H344" s="4" t="str">
        <f t="shared" si="11"/>
        <v/>
      </c>
      <c r="J344" s="42"/>
      <c r="K344" s="43"/>
      <c r="L344" s="43" t="str">
        <f>IF($B$5="","Input Home",$B$5)</f>
        <v>Canada</v>
      </c>
      <c r="M344" s="43" t="s">
        <v>25</v>
      </c>
      <c r="N344" s="44"/>
    </row>
    <row r="345" spans="1:14" x14ac:dyDescent="0.2">
      <c r="A345" s="40">
        <v>45614</v>
      </c>
      <c r="B345" s="40" t="s">
        <v>20</v>
      </c>
      <c r="C345" s="2"/>
      <c r="D345" s="2"/>
      <c r="E345" s="2"/>
      <c r="F345" s="2"/>
      <c r="G345" s="8" t="str">
        <f t="shared" si="10"/>
        <v/>
      </c>
      <c r="H345" s="4" t="str">
        <f t="shared" si="11"/>
        <v/>
      </c>
      <c r="J345" s="45"/>
      <c r="K345" s="46" t="s">
        <v>26</v>
      </c>
      <c r="L345" s="46">
        <f>COUNTIF($G$328:$G$357,"WorkHome")</f>
        <v>0</v>
      </c>
      <c r="M345" s="46">
        <f>COUNTIF($G$328:$G$357,"WorkForeign")</f>
        <v>0</v>
      </c>
      <c r="N345" s="26"/>
    </row>
    <row r="346" spans="1:14" x14ac:dyDescent="0.2">
      <c r="A346" s="40">
        <v>45615</v>
      </c>
      <c r="B346" s="40" t="s">
        <v>21</v>
      </c>
      <c r="C346" s="2"/>
      <c r="D346" s="2"/>
      <c r="E346" s="2"/>
      <c r="F346" s="2"/>
      <c r="G346" s="8" t="str">
        <f t="shared" si="10"/>
        <v/>
      </c>
      <c r="H346" s="4" t="str">
        <f t="shared" si="11"/>
        <v/>
      </c>
      <c r="J346" s="45"/>
      <c r="K346" s="46" t="s">
        <v>27</v>
      </c>
      <c r="L346" s="46">
        <f>COUNTIF($G$328:$G$357,"NonWorkHome")</f>
        <v>0</v>
      </c>
      <c r="M346" s="46">
        <f>COUNTIF($G$328:$G$357,"NonWorkForeign")</f>
        <v>0</v>
      </c>
      <c r="N346" s="26"/>
    </row>
    <row r="347" spans="1:14" x14ac:dyDescent="0.2">
      <c r="A347" s="40">
        <v>45616</v>
      </c>
      <c r="B347" s="40" t="s">
        <v>22</v>
      </c>
      <c r="C347" s="2"/>
      <c r="D347" s="2"/>
      <c r="E347" s="2"/>
      <c r="F347" s="2"/>
      <c r="G347" s="8" t="str">
        <f t="shared" si="10"/>
        <v/>
      </c>
      <c r="H347" s="4" t="str">
        <f t="shared" si="11"/>
        <v/>
      </c>
      <c r="J347" s="45"/>
      <c r="K347" s="46" t="s">
        <v>28</v>
      </c>
      <c r="L347" s="46">
        <f>COUNTIF($G$328:$G$357,"TravelWorkHome")</f>
        <v>0</v>
      </c>
      <c r="M347" s="46">
        <f>COUNTIF($G$328:$G$357,"TravelWorkForeign")</f>
        <v>0</v>
      </c>
      <c r="N347" s="26"/>
    </row>
    <row r="348" spans="1:14" ht="13.5" thickBot="1" x14ac:dyDescent="0.25">
      <c r="A348" s="40">
        <v>45617</v>
      </c>
      <c r="B348" s="40" t="s">
        <v>23</v>
      </c>
      <c r="C348" s="2"/>
      <c r="D348" s="2"/>
      <c r="E348" s="2"/>
      <c r="F348" s="2"/>
      <c r="G348" s="8" t="str">
        <f t="shared" si="10"/>
        <v/>
      </c>
      <c r="H348" s="4" t="str">
        <f t="shared" si="11"/>
        <v/>
      </c>
      <c r="J348" s="47"/>
      <c r="K348" s="48" t="s">
        <v>29</v>
      </c>
      <c r="L348" s="48">
        <f>COUNTIF($G$328:$G$357,"TravelHome")</f>
        <v>0</v>
      </c>
      <c r="M348" s="48">
        <f>COUNTIF($G$328:$G$357,"TravelForeign")</f>
        <v>0</v>
      </c>
      <c r="N348" s="49"/>
    </row>
    <row r="349" spans="1:14" ht="13.5" thickBot="1" x14ac:dyDescent="0.25">
      <c r="A349" s="40">
        <v>45618</v>
      </c>
      <c r="B349" s="40" t="s">
        <v>24</v>
      </c>
      <c r="C349" s="2"/>
      <c r="D349" s="2"/>
      <c r="E349" s="2"/>
      <c r="F349" s="2"/>
      <c r="G349" s="8" t="str">
        <f t="shared" si="10"/>
        <v/>
      </c>
      <c r="H349" s="4" t="str">
        <f t="shared" si="11"/>
        <v/>
      </c>
      <c r="J349" s="50"/>
      <c r="K349" s="51" t="s">
        <v>30</v>
      </c>
      <c r="L349" s="51">
        <f>SUM(L345:L348)</f>
        <v>0</v>
      </c>
      <c r="M349" s="52">
        <f>SUM(M345:M348)</f>
        <v>0</v>
      </c>
      <c r="N349" s="53">
        <f>SUM(L349:M349)</f>
        <v>0</v>
      </c>
    </row>
    <row r="350" spans="1:14" x14ac:dyDescent="0.2">
      <c r="A350" s="40">
        <v>45619</v>
      </c>
      <c r="B350" s="40" t="s">
        <v>18</v>
      </c>
      <c r="C350" s="2"/>
      <c r="D350" s="2"/>
      <c r="E350" s="2"/>
      <c r="F350" s="2"/>
      <c r="G350" s="8" t="str">
        <f t="shared" si="10"/>
        <v/>
      </c>
      <c r="H350" s="4" t="str">
        <f t="shared" si="11"/>
        <v/>
      </c>
    </row>
    <row r="351" spans="1:14" x14ac:dyDescent="0.2">
      <c r="A351" s="40">
        <v>45620</v>
      </c>
      <c r="B351" s="40" t="s">
        <v>19</v>
      </c>
      <c r="C351" s="2"/>
      <c r="D351" s="2"/>
      <c r="E351" s="2"/>
      <c r="F351" s="2"/>
      <c r="G351" s="8" t="str">
        <f t="shared" si="10"/>
        <v/>
      </c>
      <c r="H351" s="4" t="str">
        <f t="shared" si="11"/>
        <v/>
      </c>
    </row>
    <row r="352" spans="1:14" x14ac:dyDescent="0.2">
      <c r="A352" s="40">
        <v>45621</v>
      </c>
      <c r="B352" s="40" t="s">
        <v>20</v>
      </c>
      <c r="C352" s="2"/>
      <c r="D352" s="2"/>
      <c r="E352" s="2"/>
      <c r="F352" s="2"/>
      <c r="G352" s="8" t="str">
        <f t="shared" si="10"/>
        <v/>
      </c>
      <c r="H352" s="4" t="str">
        <f t="shared" si="11"/>
        <v/>
      </c>
    </row>
    <row r="353" spans="1:8" x14ac:dyDescent="0.2">
      <c r="A353" s="40">
        <v>45622</v>
      </c>
      <c r="B353" s="40" t="s">
        <v>21</v>
      </c>
      <c r="C353" s="2"/>
      <c r="D353" s="2"/>
      <c r="E353" s="2"/>
      <c r="F353" s="2"/>
      <c r="G353" s="8" t="str">
        <f t="shared" si="10"/>
        <v/>
      </c>
      <c r="H353" s="4" t="str">
        <f t="shared" si="11"/>
        <v/>
      </c>
    </row>
    <row r="354" spans="1:8" x14ac:dyDescent="0.2">
      <c r="A354" s="40">
        <v>45623</v>
      </c>
      <c r="B354" s="40" t="s">
        <v>22</v>
      </c>
      <c r="C354" s="2"/>
      <c r="D354" s="2"/>
      <c r="E354" s="2"/>
      <c r="F354" s="2"/>
      <c r="G354" s="8" t="str">
        <f t="shared" si="10"/>
        <v/>
      </c>
      <c r="H354" s="4" t="str">
        <f t="shared" si="11"/>
        <v/>
      </c>
    </row>
    <row r="355" spans="1:8" x14ac:dyDescent="0.2">
      <c r="A355" s="40">
        <v>45624</v>
      </c>
      <c r="B355" s="40" t="s">
        <v>23</v>
      </c>
      <c r="C355" s="2"/>
      <c r="D355" s="2"/>
      <c r="E355" s="2"/>
      <c r="F355" s="2"/>
      <c r="G355" s="8" t="str">
        <f t="shared" si="10"/>
        <v/>
      </c>
      <c r="H355" s="4" t="str">
        <f t="shared" si="11"/>
        <v/>
      </c>
    </row>
    <row r="356" spans="1:8" x14ac:dyDescent="0.2">
      <c r="A356" s="40">
        <v>45625</v>
      </c>
      <c r="B356" s="40" t="s">
        <v>24</v>
      </c>
      <c r="C356" s="2"/>
      <c r="D356" s="2"/>
      <c r="E356" s="2"/>
      <c r="F356" s="2"/>
      <c r="G356" s="8" t="str">
        <f t="shared" si="10"/>
        <v/>
      </c>
      <c r="H356" s="4" t="str">
        <f t="shared" si="11"/>
        <v/>
      </c>
    </row>
    <row r="357" spans="1:8" x14ac:dyDescent="0.2">
      <c r="A357" s="40">
        <v>45626</v>
      </c>
      <c r="B357" s="40" t="s">
        <v>18</v>
      </c>
      <c r="C357" s="2"/>
      <c r="D357" s="2"/>
      <c r="E357" s="2"/>
      <c r="F357" s="2"/>
      <c r="G357" s="8" t="str">
        <f t="shared" si="10"/>
        <v/>
      </c>
      <c r="H357" s="4" t="str">
        <f t="shared" si="11"/>
        <v/>
      </c>
    </row>
    <row r="358" spans="1:8" ht="18" x14ac:dyDescent="0.25">
      <c r="A358" s="37" t="s">
        <v>41</v>
      </c>
      <c r="B358" s="38"/>
      <c r="C358" s="11"/>
      <c r="D358" s="11"/>
      <c r="E358" s="11"/>
      <c r="F358" s="11"/>
      <c r="G358" s="8" t="str">
        <f t="shared" si="10"/>
        <v/>
      </c>
      <c r="H358" s="4" t="str">
        <f t="shared" si="11"/>
        <v/>
      </c>
    </row>
    <row r="359" spans="1:8" x14ac:dyDescent="0.2">
      <c r="A359" s="40">
        <v>45627</v>
      </c>
      <c r="B359" s="40" t="s">
        <v>19</v>
      </c>
      <c r="C359" s="2"/>
      <c r="D359" s="2"/>
      <c r="E359" s="2"/>
      <c r="F359" s="2"/>
      <c r="G359" s="8" t="str">
        <f t="shared" si="10"/>
        <v/>
      </c>
      <c r="H359" s="4" t="str">
        <f t="shared" si="11"/>
        <v/>
      </c>
    </row>
    <row r="360" spans="1:8" x14ac:dyDescent="0.2">
      <c r="A360" s="40">
        <v>45628</v>
      </c>
      <c r="B360" s="40" t="s">
        <v>20</v>
      </c>
      <c r="C360" s="2"/>
      <c r="D360" s="2"/>
      <c r="E360" s="2"/>
      <c r="F360" s="2"/>
      <c r="G360" s="8" t="str">
        <f t="shared" si="10"/>
        <v/>
      </c>
      <c r="H360" s="4" t="str">
        <f t="shared" si="11"/>
        <v/>
      </c>
    </row>
    <row r="361" spans="1:8" x14ac:dyDescent="0.2">
      <c r="A361" s="40">
        <v>45629</v>
      </c>
      <c r="B361" s="40" t="s">
        <v>21</v>
      </c>
      <c r="C361" s="2"/>
      <c r="D361" s="2"/>
      <c r="E361" s="2"/>
      <c r="F361" s="2"/>
      <c r="G361" s="8" t="str">
        <f t="shared" si="10"/>
        <v/>
      </c>
      <c r="H361" s="4" t="str">
        <f t="shared" si="11"/>
        <v/>
      </c>
    </row>
    <row r="362" spans="1:8" x14ac:dyDescent="0.2">
      <c r="A362" s="40">
        <v>45630</v>
      </c>
      <c r="B362" s="40" t="s">
        <v>22</v>
      </c>
      <c r="C362" s="2"/>
      <c r="D362" s="2"/>
      <c r="E362" s="2"/>
      <c r="F362" s="2"/>
      <c r="G362" s="8" t="str">
        <f t="shared" si="10"/>
        <v/>
      </c>
      <c r="H362" s="4" t="str">
        <f t="shared" si="11"/>
        <v/>
      </c>
    </row>
    <row r="363" spans="1:8" x14ac:dyDescent="0.2">
      <c r="A363" s="40">
        <v>45631</v>
      </c>
      <c r="B363" s="40" t="s">
        <v>23</v>
      </c>
      <c r="C363" s="2"/>
      <c r="D363" s="2"/>
      <c r="E363" s="2"/>
      <c r="F363" s="2"/>
      <c r="G363" s="8" t="str">
        <f t="shared" si="10"/>
        <v/>
      </c>
      <c r="H363" s="4" t="str">
        <f t="shared" si="11"/>
        <v/>
      </c>
    </row>
    <row r="364" spans="1:8" x14ac:dyDescent="0.2">
      <c r="A364" s="40">
        <v>45632</v>
      </c>
      <c r="B364" s="40" t="s">
        <v>24</v>
      </c>
      <c r="C364" s="2"/>
      <c r="D364" s="2"/>
      <c r="E364" s="2"/>
      <c r="F364" s="2"/>
      <c r="G364" s="8" t="str">
        <f t="shared" si="10"/>
        <v/>
      </c>
      <c r="H364" s="4" t="str">
        <f t="shared" si="11"/>
        <v/>
      </c>
    </row>
    <row r="365" spans="1:8" x14ac:dyDescent="0.2">
      <c r="A365" s="40">
        <v>45633</v>
      </c>
      <c r="B365" s="40" t="s">
        <v>18</v>
      </c>
      <c r="C365" s="2"/>
      <c r="D365" s="2"/>
      <c r="E365" s="2"/>
      <c r="F365" s="2"/>
      <c r="G365" s="8" t="str">
        <f t="shared" si="10"/>
        <v/>
      </c>
      <c r="H365" s="4" t="str">
        <f t="shared" si="11"/>
        <v/>
      </c>
    </row>
    <row r="366" spans="1:8" x14ac:dyDescent="0.2">
      <c r="A366" s="40">
        <v>45634</v>
      </c>
      <c r="B366" s="40" t="s">
        <v>19</v>
      </c>
      <c r="C366" s="2"/>
      <c r="D366" s="2"/>
      <c r="E366" s="2"/>
      <c r="F366" s="2"/>
      <c r="G366" s="8" t="str">
        <f t="shared" si="10"/>
        <v/>
      </c>
      <c r="H366" s="4" t="str">
        <f t="shared" si="11"/>
        <v/>
      </c>
    </row>
    <row r="367" spans="1:8" x14ac:dyDescent="0.2">
      <c r="A367" s="40">
        <v>45635</v>
      </c>
      <c r="B367" s="40" t="s">
        <v>20</v>
      </c>
      <c r="C367" s="2"/>
      <c r="D367" s="2"/>
      <c r="E367" s="2"/>
      <c r="F367" s="2"/>
      <c r="G367" s="8" t="str">
        <f t="shared" si="10"/>
        <v/>
      </c>
      <c r="H367" s="4" t="str">
        <f t="shared" si="11"/>
        <v/>
      </c>
    </row>
    <row r="368" spans="1:8" x14ac:dyDescent="0.2">
      <c r="A368" s="40">
        <v>45636</v>
      </c>
      <c r="B368" s="40" t="s">
        <v>21</v>
      </c>
      <c r="C368" s="2"/>
      <c r="D368" s="2"/>
      <c r="E368" s="2"/>
      <c r="F368" s="2"/>
      <c r="G368" s="8" t="str">
        <f t="shared" si="10"/>
        <v/>
      </c>
      <c r="H368" s="4" t="str">
        <f t="shared" si="11"/>
        <v/>
      </c>
    </row>
    <row r="369" spans="1:14" x14ac:dyDescent="0.2">
      <c r="A369" s="40">
        <v>45637</v>
      </c>
      <c r="B369" s="40" t="s">
        <v>22</v>
      </c>
      <c r="C369" s="2"/>
      <c r="D369" s="2"/>
      <c r="E369" s="2"/>
      <c r="F369" s="2"/>
      <c r="G369" s="8" t="str">
        <f t="shared" si="10"/>
        <v/>
      </c>
      <c r="H369" s="4" t="str">
        <f t="shared" si="11"/>
        <v/>
      </c>
    </row>
    <row r="370" spans="1:14" x14ac:dyDescent="0.2">
      <c r="A370" s="40">
        <v>45638</v>
      </c>
      <c r="B370" s="40" t="s">
        <v>23</v>
      </c>
      <c r="C370" s="2"/>
      <c r="D370" s="2"/>
      <c r="E370" s="2"/>
      <c r="F370" s="2"/>
      <c r="G370" s="8" t="str">
        <f t="shared" si="10"/>
        <v/>
      </c>
      <c r="H370" s="4" t="str">
        <f t="shared" si="11"/>
        <v/>
      </c>
    </row>
    <row r="371" spans="1:14" x14ac:dyDescent="0.2">
      <c r="A371" s="40">
        <v>45639</v>
      </c>
      <c r="B371" s="40" t="s">
        <v>24</v>
      </c>
      <c r="C371" s="2"/>
      <c r="D371" s="2"/>
      <c r="E371" s="2"/>
      <c r="F371" s="2"/>
      <c r="G371" s="8" t="str">
        <f t="shared" si="10"/>
        <v/>
      </c>
      <c r="H371" s="4" t="str">
        <f t="shared" si="11"/>
        <v/>
      </c>
    </row>
    <row r="372" spans="1:14" x14ac:dyDescent="0.2">
      <c r="A372" s="40">
        <v>45640</v>
      </c>
      <c r="B372" s="40" t="s">
        <v>18</v>
      </c>
      <c r="C372" s="2"/>
      <c r="D372" s="2"/>
      <c r="E372" s="2"/>
      <c r="F372" s="2"/>
      <c r="G372" s="8" t="str">
        <f t="shared" si="10"/>
        <v/>
      </c>
      <c r="H372" s="4" t="str">
        <f t="shared" si="11"/>
        <v/>
      </c>
    </row>
    <row r="373" spans="1:14" ht="13.5" thickBot="1" x14ac:dyDescent="0.25">
      <c r="A373" s="40">
        <v>45641</v>
      </c>
      <c r="B373" s="40" t="s">
        <v>19</v>
      </c>
      <c r="C373" s="2"/>
      <c r="D373" s="2"/>
      <c r="E373" s="2"/>
      <c r="F373" s="2"/>
      <c r="G373" s="8" t="str">
        <f t="shared" si="10"/>
        <v/>
      </c>
      <c r="H373" s="4" t="str">
        <f t="shared" si="11"/>
        <v/>
      </c>
    </row>
    <row r="374" spans="1:14" ht="13.5" thickBot="1" x14ac:dyDescent="0.25">
      <c r="A374" s="40">
        <v>45642</v>
      </c>
      <c r="B374" s="40" t="s">
        <v>20</v>
      </c>
      <c r="C374" s="2"/>
      <c r="D374" s="2"/>
      <c r="E374" s="2"/>
      <c r="F374" s="2"/>
      <c r="G374" s="8" t="str">
        <f t="shared" si="10"/>
        <v/>
      </c>
      <c r="H374" s="4" t="str">
        <f t="shared" si="11"/>
        <v/>
      </c>
      <c r="J374" s="86">
        <v>45627</v>
      </c>
      <c r="K374" s="87"/>
      <c r="L374" s="87"/>
      <c r="M374" s="87"/>
      <c r="N374" s="88"/>
    </row>
    <row r="375" spans="1:14" x14ac:dyDescent="0.2">
      <c r="A375" s="40">
        <v>45643</v>
      </c>
      <c r="B375" s="40" t="s">
        <v>21</v>
      </c>
      <c r="C375" s="2"/>
      <c r="D375" s="2"/>
      <c r="E375" s="2"/>
      <c r="F375" s="2"/>
      <c r="G375" s="8" t="str">
        <f t="shared" si="10"/>
        <v/>
      </c>
      <c r="H375" s="4" t="str">
        <f t="shared" si="11"/>
        <v/>
      </c>
      <c r="J375" s="42"/>
      <c r="K375" s="43"/>
      <c r="L375" s="43" t="str">
        <f>IF($B$5="","Input Home",$B$5)</f>
        <v>Canada</v>
      </c>
      <c r="M375" s="43" t="s">
        <v>25</v>
      </c>
      <c r="N375" s="44"/>
    </row>
    <row r="376" spans="1:14" x14ac:dyDescent="0.2">
      <c r="A376" s="40">
        <v>45644</v>
      </c>
      <c r="B376" s="40" t="s">
        <v>22</v>
      </c>
      <c r="C376" s="2"/>
      <c r="D376" s="2"/>
      <c r="E376" s="2"/>
      <c r="F376" s="2"/>
      <c r="G376" s="8" t="str">
        <f t="shared" si="10"/>
        <v/>
      </c>
      <c r="H376" s="4" t="str">
        <f t="shared" si="11"/>
        <v/>
      </c>
      <c r="J376" s="45"/>
      <c r="K376" s="46" t="s">
        <v>26</v>
      </c>
      <c r="L376" s="46">
        <f>COUNTIF($G$359:$G$389,"WorkHome")</f>
        <v>0</v>
      </c>
      <c r="M376" s="46">
        <f>COUNTIF($G$359:$G$389,"WorkForeign")</f>
        <v>0</v>
      </c>
      <c r="N376" s="26"/>
    </row>
    <row r="377" spans="1:14" x14ac:dyDescent="0.2">
      <c r="A377" s="40">
        <v>45645</v>
      </c>
      <c r="B377" s="40" t="s">
        <v>23</v>
      </c>
      <c r="C377" s="2"/>
      <c r="D377" s="2"/>
      <c r="E377" s="2"/>
      <c r="F377" s="2"/>
      <c r="G377" s="8" t="str">
        <f t="shared" si="10"/>
        <v/>
      </c>
      <c r="H377" s="4" t="str">
        <f t="shared" si="11"/>
        <v/>
      </c>
      <c r="J377" s="45"/>
      <c r="K377" s="46" t="s">
        <v>27</v>
      </c>
      <c r="L377" s="46">
        <f>COUNTIF($G$359:$G$389,"NonWorkHome")</f>
        <v>0</v>
      </c>
      <c r="M377" s="46">
        <f>COUNTIF($G$359:$G$389,"NonWorkForeign")</f>
        <v>0</v>
      </c>
      <c r="N377" s="26"/>
    </row>
    <row r="378" spans="1:14" x14ac:dyDescent="0.2">
      <c r="A378" s="40">
        <v>45646</v>
      </c>
      <c r="B378" s="40" t="s">
        <v>24</v>
      </c>
      <c r="C378" s="2"/>
      <c r="D378" s="2"/>
      <c r="E378" s="2"/>
      <c r="F378" s="2"/>
      <c r="G378" s="8" t="str">
        <f t="shared" si="10"/>
        <v/>
      </c>
      <c r="H378" s="4" t="str">
        <f t="shared" si="11"/>
        <v/>
      </c>
      <c r="J378" s="45"/>
      <c r="K378" s="46" t="s">
        <v>28</v>
      </c>
      <c r="L378" s="46">
        <f>COUNTIF($G$359:$G$389,"TravelWorkHome")</f>
        <v>0</v>
      </c>
      <c r="M378" s="46">
        <f>COUNTIF($G$359:$G$389,"TravelWorkForeign")</f>
        <v>0</v>
      </c>
      <c r="N378" s="26"/>
    </row>
    <row r="379" spans="1:14" ht="13.5" thickBot="1" x14ac:dyDescent="0.25">
      <c r="A379" s="40">
        <v>45647</v>
      </c>
      <c r="B379" s="40" t="s">
        <v>18</v>
      </c>
      <c r="C379" s="2"/>
      <c r="D379" s="2"/>
      <c r="E379" s="2"/>
      <c r="F379" s="2"/>
      <c r="G379" s="8" t="str">
        <f t="shared" si="10"/>
        <v/>
      </c>
      <c r="H379" s="4" t="str">
        <f t="shared" si="11"/>
        <v/>
      </c>
      <c r="J379" s="47"/>
      <c r="K379" s="48" t="s">
        <v>29</v>
      </c>
      <c r="L379" s="48">
        <f>COUNTIF($G$359:$G$389,"TravelHome")</f>
        <v>0</v>
      </c>
      <c r="M379" s="48">
        <f>COUNTIF($G$359:$G$389,"TravelForeign")</f>
        <v>0</v>
      </c>
      <c r="N379" s="49"/>
    </row>
    <row r="380" spans="1:14" ht="13.5" thickBot="1" x14ac:dyDescent="0.25">
      <c r="A380" s="40">
        <v>45648</v>
      </c>
      <c r="B380" s="40" t="s">
        <v>19</v>
      </c>
      <c r="C380" s="2"/>
      <c r="D380" s="2"/>
      <c r="E380" s="2"/>
      <c r="F380" s="2"/>
      <c r="G380" s="8" t="str">
        <f t="shared" si="10"/>
        <v/>
      </c>
      <c r="H380" s="4" t="str">
        <f t="shared" si="11"/>
        <v/>
      </c>
      <c r="J380" s="50"/>
      <c r="K380" s="51" t="s">
        <v>30</v>
      </c>
      <c r="L380" s="51">
        <f>SUM(L376:L379)</f>
        <v>0</v>
      </c>
      <c r="M380" s="52">
        <f>SUM(M376:M379)</f>
        <v>0</v>
      </c>
      <c r="N380" s="53">
        <f>SUM(L380:M380)</f>
        <v>0</v>
      </c>
    </row>
    <row r="381" spans="1:14" x14ac:dyDescent="0.2">
      <c r="A381" s="40">
        <v>45649</v>
      </c>
      <c r="B381" s="40" t="s">
        <v>20</v>
      </c>
      <c r="C381" s="2"/>
      <c r="D381" s="2"/>
      <c r="E381" s="2"/>
      <c r="F381" s="2"/>
      <c r="G381" s="8" t="str">
        <f t="shared" si="10"/>
        <v/>
      </c>
      <c r="H381" s="4" t="str">
        <f t="shared" si="11"/>
        <v/>
      </c>
    </row>
    <row r="382" spans="1:14" x14ac:dyDescent="0.2">
      <c r="A382" s="40">
        <v>45650</v>
      </c>
      <c r="B382" s="40" t="s">
        <v>21</v>
      </c>
      <c r="C382" s="2"/>
      <c r="D382" s="2"/>
      <c r="E382" s="2"/>
      <c r="F382" s="2"/>
      <c r="G382" s="8" t="str">
        <f t="shared" si="10"/>
        <v/>
      </c>
      <c r="H382" s="4" t="str">
        <f t="shared" si="11"/>
        <v/>
      </c>
    </row>
    <row r="383" spans="1:14" x14ac:dyDescent="0.2">
      <c r="A383" s="40">
        <v>45651</v>
      </c>
      <c r="B383" s="40" t="s">
        <v>22</v>
      </c>
      <c r="C383" s="2"/>
      <c r="D383" s="2"/>
      <c r="E383" s="2"/>
      <c r="F383" s="2"/>
      <c r="G383" s="8" t="str">
        <f t="shared" si="10"/>
        <v/>
      </c>
      <c r="H383" s="4" t="str">
        <f t="shared" si="11"/>
        <v/>
      </c>
    </row>
    <row r="384" spans="1:14" x14ac:dyDescent="0.2">
      <c r="A384" s="40">
        <v>45652</v>
      </c>
      <c r="B384" s="40" t="s">
        <v>23</v>
      </c>
      <c r="C384" s="2"/>
      <c r="D384" s="2"/>
      <c r="E384" s="2"/>
      <c r="F384" s="2"/>
      <c r="G384" s="8" t="str">
        <f t="shared" si="10"/>
        <v/>
      </c>
      <c r="H384" s="4" t="str">
        <f t="shared" si="11"/>
        <v/>
      </c>
    </row>
    <row r="385" spans="1:14" x14ac:dyDescent="0.2">
      <c r="A385" s="40">
        <v>45653</v>
      </c>
      <c r="B385" s="40" t="s">
        <v>24</v>
      </c>
      <c r="C385" s="2"/>
      <c r="D385" s="2"/>
      <c r="E385" s="2"/>
      <c r="F385" s="2"/>
      <c r="G385" s="8" t="str">
        <f t="shared" si="10"/>
        <v/>
      </c>
      <c r="H385" s="4" t="str">
        <f t="shared" si="11"/>
        <v/>
      </c>
    </row>
    <row r="386" spans="1:14" x14ac:dyDescent="0.2">
      <c r="A386" s="40">
        <v>45654</v>
      </c>
      <c r="B386" s="40" t="s">
        <v>18</v>
      </c>
      <c r="C386" s="2"/>
      <c r="D386" s="2"/>
      <c r="E386" s="2"/>
      <c r="F386" s="2"/>
      <c r="G386" s="8" t="str">
        <f t="shared" si="10"/>
        <v/>
      </c>
      <c r="H386" s="4" t="str">
        <f t="shared" si="11"/>
        <v/>
      </c>
    </row>
    <row r="387" spans="1:14" x14ac:dyDescent="0.2">
      <c r="A387" s="40">
        <v>45655</v>
      </c>
      <c r="B387" s="40" t="s">
        <v>19</v>
      </c>
      <c r="C387" s="2"/>
      <c r="D387" s="2"/>
      <c r="E387" s="2"/>
      <c r="F387" s="2"/>
      <c r="G387" s="8" t="str">
        <f t="shared" si="10"/>
        <v/>
      </c>
      <c r="H387" s="4" t="str">
        <f t="shared" si="11"/>
        <v/>
      </c>
    </row>
    <row r="388" spans="1:14" x14ac:dyDescent="0.2">
      <c r="A388" s="40">
        <v>45656</v>
      </c>
      <c r="B388" s="40" t="s">
        <v>20</v>
      </c>
      <c r="C388" s="2"/>
      <c r="D388" s="2"/>
      <c r="E388" s="2"/>
      <c r="F388" s="2"/>
      <c r="G388" s="8" t="str">
        <f t="shared" si="10"/>
        <v/>
      </c>
      <c r="H388" s="4" t="str">
        <f t="shared" si="11"/>
        <v/>
      </c>
    </row>
    <row r="389" spans="1:14" x14ac:dyDescent="0.2">
      <c r="A389" s="40">
        <v>45657</v>
      </c>
      <c r="B389" s="40" t="s">
        <v>21</v>
      </c>
      <c r="C389" s="2"/>
      <c r="D389" s="2"/>
      <c r="E389" s="2"/>
      <c r="F389" s="2"/>
      <c r="G389" s="8" t="str">
        <f t="shared" si="10"/>
        <v/>
      </c>
      <c r="H389" s="4" t="str">
        <f t="shared" si="11"/>
        <v/>
      </c>
    </row>
    <row r="390" spans="1:14" ht="13.5" thickBot="1" x14ac:dyDescent="0.25">
      <c r="B390" s="40"/>
    </row>
    <row r="391" spans="1:14" ht="18.75" thickBot="1" x14ac:dyDescent="0.3">
      <c r="A391" s="83" t="s">
        <v>42</v>
      </c>
      <c r="B391" s="84"/>
      <c r="C391" s="84"/>
      <c r="D391" s="84"/>
      <c r="E391" s="84"/>
      <c r="F391" s="85"/>
      <c r="G391" s="9"/>
      <c r="J391" s="86" t="s">
        <v>42</v>
      </c>
      <c r="K391" s="87"/>
      <c r="L391" s="87"/>
      <c r="M391" s="87"/>
      <c r="N391" s="88"/>
    </row>
    <row r="392" spans="1:14" ht="18" x14ac:dyDescent="0.25">
      <c r="A392" s="55" t="s">
        <v>43</v>
      </c>
      <c r="B392" s="56"/>
      <c r="C392" s="56"/>
      <c r="D392" s="57" t="s">
        <v>44</v>
      </c>
      <c r="E392" s="58"/>
      <c r="F392" s="59"/>
      <c r="G392" s="10"/>
      <c r="J392" s="42"/>
      <c r="K392" s="43"/>
      <c r="L392" s="43" t="str">
        <f>IF($B$5="","Input Home",$B$5)</f>
        <v>Canada</v>
      </c>
      <c r="M392" s="43" t="s">
        <v>25</v>
      </c>
      <c r="N392" s="44"/>
    </row>
    <row r="393" spans="1:14" x14ac:dyDescent="0.2">
      <c r="A393" s="60" t="str">
        <f>IF(B5="","Input Home Country",B5)</f>
        <v>Canada</v>
      </c>
      <c r="B393" s="64">
        <f>COUNTIF($H$13:$H$389,A393)</f>
        <v>0</v>
      </c>
      <c r="C393" s="62"/>
      <c r="D393" s="63" t="s">
        <v>26</v>
      </c>
      <c r="E393" s="64">
        <f>COUNTIF($C$13:$C$389,D393)</f>
        <v>0</v>
      </c>
      <c r="F393" s="59"/>
      <c r="G393" s="5"/>
      <c r="J393" s="45"/>
      <c r="K393" s="46" t="s">
        <v>26</v>
      </c>
      <c r="L393" s="46">
        <f t="shared" ref="L393:M396" si="12">L376+L345+L314+L282+L251+L219+L187+L156+L124+L93+L63+L32</f>
        <v>0</v>
      </c>
      <c r="M393" s="46">
        <f t="shared" si="12"/>
        <v>0</v>
      </c>
      <c r="N393" s="26"/>
    </row>
    <row r="394" spans="1:14" x14ac:dyDescent="0.2">
      <c r="A394" s="60" t="str">
        <f>IF(B6="","Input Host Country",B6)</f>
        <v>USA</v>
      </c>
      <c r="B394" s="64">
        <f>COUNTIF($H$13:$H$389,A394)</f>
        <v>0</v>
      </c>
      <c r="C394" s="62"/>
      <c r="D394" s="63" t="s">
        <v>27</v>
      </c>
      <c r="E394" s="64">
        <f>COUNTIF($C$13:$C$389,D394)</f>
        <v>0</v>
      </c>
      <c r="F394" s="59"/>
      <c r="G394" s="5"/>
      <c r="J394" s="45"/>
      <c r="K394" s="46" t="s">
        <v>27</v>
      </c>
      <c r="L394" s="46">
        <f t="shared" si="12"/>
        <v>0</v>
      </c>
      <c r="M394" s="46">
        <f t="shared" si="12"/>
        <v>0</v>
      </c>
      <c r="N394" s="26"/>
    </row>
    <row r="395" spans="1:14" x14ac:dyDescent="0.2">
      <c r="A395" s="60" t="str">
        <f>IF(B7="","Not Applicable",B7)</f>
        <v>Not Applicable</v>
      </c>
      <c r="B395" s="64">
        <f>COUNTIF($H$13:$H$389,A395)</f>
        <v>0</v>
      </c>
      <c r="C395" s="62"/>
      <c r="D395" s="63" t="s">
        <v>28</v>
      </c>
      <c r="E395" s="64">
        <f>COUNTIF($C$13:$C$389,D395)</f>
        <v>0</v>
      </c>
      <c r="F395" s="59"/>
      <c r="J395" s="45"/>
      <c r="K395" s="46" t="s">
        <v>28</v>
      </c>
      <c r="L395" s="46">
        <f t="shared" si="12"/>
        <v>0</v>
      </c>
      <c r="M395" s="46">
        <f t="shared" si="12"/>
        <v>0</v>
      </c>
      <c r="N395" s="26"/>
    </row>
    <row r="396" spans="1:14" ht="13.5" thickBot="1" x14ac:dyDescent="0.25">
      <c r="A396" s="65" t="s">
        <v>45</v>
      </c>
      <c r="B396" s="67">
        <f>COUNTIF($H$13:$H$389,A396)</f>
        <v>0</v>
      </c>
      <c r="C396" s="62"/>
      <c r="D396" s="66" t="s">
        <v>29</v>
      </c>
      <c r="E396" s="67">
        <f>COUNTIF($C$13:$C$389,D396)</f>
        <v>0</v>
      </c>
      <c r="F396" s="59"/>
      <c r="J396" s="47"/>
      <c r="K396" s="48" t="s">
        <v>29</v>
      </c>
      <c r="L396" s="48">
        <f t="shared" si="12"/>
        <v>0</v>
      </c>
      <c r="M396" s="48">
        <f t="shared" si="12"/>
        <v>0</v>
      </c>
      <c r="N396" s="49"/>
    </row>
    <row r="397" spans="1:14" ht="13.5" thickBot="1" x14ac:dyDescent="0.25">
      <c r="A397" s="68"/>
      <c r="B397" s="69"/>
      <c r="C397" s="62"/>
      <c r="D397" s="69"/>
      <c r="E397" s="64"/>
      <c r="F397" s="59"/>
      <c r="J397" s="50"/>
      <c r="K397" s="51" t="s">
        <v>30</v>
      </c>
      <c r="L397" s="51">
        <f>SUM(L393:L396)</f>
        <v>0</v>
      </c>
      <c r="M397" s="52">
        <f>SUM(M393:M396)</f>
        <v>0</v>
      </c>
      <c r="N397" s="53">
        <f>SUM(L397:M397)</f>
        <v>0</v>
      </c>
    </row>
    <row r="398" spans="1:14" x14ac:dyDescent="0.2">
      <c r="A398" s="60" t="s">
        <v>46</v>
      </c>
      <c r="B398" s="64">
        <f>SUM(B393:B397)</f>
        <v>0</v>
      </c>
      <c r="C398" s="61" t="s">
        <v>55</v>
      </c>
      <c r="D398" s="64" t="s">
        <v>46</v>
      </c>
      <c r="E398" s="64">
        <f>SUM(E393:E397)</f>
        <v>0</v>
      </c>
      <c r="F398" s="70" t="s">
        <v>55</v>
      </c>
    </row>
    <row r="399" spans="1:14" ht="13.5" thickBot="1" x14ac:dyDescent="0.25">
      <c r="A399" s="50"/>
      <c r="B399" s="52"/>
      <c r="C399" s="51"/>
      <c r="D399" s="51"/>
      <c r="E399" s="71"/>
      <c r="F399" s="72"/>
    </row>
    <row r="400" spans="1:14" x14ac:dyDescent="0.2">
      <c r="A400" s="73"/>
      <c r="B400" s="73"/>
      <c r="C400" s="76"/>
      <c r="D400" s="74"/>
      <c r="E400" s="75"/>
      <c r="F400" s="12"/>
    </row>
    <row r="401" spans="1:6" x14ac:dyDescent="0.2">
      <c r="A401" s="73"/>
      <c r="B401" s="73"/>
      <c r="C401" s="74"/>
      <c r="D401" s="74"/>
      <c r="E401" s="75"/>
      <c r="F401" s="12"/>
    </row>
    <row r="402" spans="1:6" x14ac:dyDescent="0.2">
      <c r="A402" s="73"/>
      <c r="B402" s="73"/>
      <c r="C402" s="12"/>
      <c r="D402" s="12"/>
      <c r="E402" s="12"/>
      <c r="F402" s="12"/>
    </row>
    <row r="403" spans="1:6" x14ac:dyDescent="0.2">
      <c r="A403" s="73"/>
      <c r="B403" s="73"/>
      <c r="C403" s="12"/>
      <c r="D403" s="12"/>
      <c r="E403" s="12"/>
      <c r="F403" s="12"/>
    </row>
    <row r="404" spans="1:6" x14ac:dyDescent="0.2">
      <c r="A404" s="73"/>
      <c r="B404" s="73"/>
      <c r="C404" s="12"/>
      <c r="D404" s="12"/>
      <c r="E404" s="12"/>
      <c r="F404" s="12"/>
    </row>
  </sheetData>
  <sheetProtection selectLockedCells="1"/>
  <dataConsolidate/>
  <mergeCells count="17">
    <mergeCell ref="J30:N30"/>
    <mergeCell ref="A1:F1"/>
    <mergeCell ref="J61:N61"/>
    <mergeCell ref="J91:N91"/>
    <mergeCell ref="J122:N122"/>
    <mergeCell ref="J11:S11"/>
    <mergeCell ref="J13:S13"/>
    <mergeCell ref="A391:F391"/>
    <mergeCell ref="J312:N312"/>
    <mergeCell ref="J343:N343"/>
    <mergeCell ref="J374:N374"/>
    <mergeCell ref="J154:N154"/>
    <mergeCell ref="J185:N185"/>
    <mergeCell ref="J217:N217"/>
    <mergeCell ref="J249:N249"/>
    <mergeCell ref="J280:N280"/>
    <mergeCell ref="J391:N391"/>
  </mergeCells>
  <phoneticPr fontId="11" type="noConversion"/>
  <dataValidations count="2">
    <dataValidation type="list" allowBlank="1" showInputMessage="1" showErrorMessage="1" error="Please choose from the selection menu." promptTitle="Type of Day" prompt="Choose from List Only" sqref="C75:C105 C13:C43 C359:C389 C107:C136 C138:C168 C170:C199 C201:C231 C233:C263 C265:C294 C296:C326 C328:C357 C45:C73" xr:uid="{00000000-0002-0000-0000-000000000000}">
      <formula1>$D$393:$D$396</formula1>
    </dataValidation>
    <dataValidation type="list" errorStyle="information" showInputMessage="1" showErrorMessage="1" errorTitle="Other Country" error="Please select from list OR input Country name" promptTitle="Country of Presence" prompt="Choose from List OR if not in List, type name of country" sqref="D359:D389 D75:D105 D107:D136 D138:D168 D170:D199 D201:D231 D233:D263 D265:D294 D296:D326 D328:D357 D13:D43 D45:D73" xr:uid="{00000000-0002-0000-0000-000001000000}">
      <formula1>Countrylist</formula1>
    </dataValidation>
  </dataValidations>
  <printOptions horizontalCentered="1"/>
  <pageMargins left="0.25" right="0.25" top="0.2" bottom="0.5" header="0.44" footer="0.24"/>
  <pageSetup scale="85" orientation="portrait" horizontalDpi="1200" verticalDpi="1200" r:id="rId1"/>
  <headerFooter alignWithMargins="0">
    <oddFooter>&amp;L&amp;D&amp;T</oddFooter>
  </headerFooter>
  <rowBreaks count="5" manualBreakCount="5">
    <brk id="43" max="5" man="1"/>
    <brk id="105" max="5" man="1"/>
    <brk id="168" max="5" man="1"/>
    <brk id="294" max="5" man="1"/>
    <brk id="357"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
  <sheetViews>
    <sheetView workbookViewId="0">
      <selection activeCell="C7" sqref="C7"/>
    </sheetView>
  </sheetViews>
  <sheetFormatPr defaultRowHeight="12.75" x14ac:dyDescent="0.2"/>
  <sheetData>
    <row r="1" spans="1:7" x14ac:dyDescent="0.2">
      <c r="A1" s="1" t="str">
        <f>IF('2024'!B5="", "Input Home Country Above",'2024'!B5)</f>
        <v>Canada</v>
      </c>
      <c r="D1" s="1" t="s">
        <v>47</v>
      </c>
      <c r="G1" s="1"/>
    </row>
    <row r="2" spans="1:7" x14ac:dyDescent="0.2">
      <c r="A2" s="1" t="str">
        <f>IF('2024'!B6="", "Input Host Country Above",'2024'!B6)</f>
        <v>USA</v>
      </c>
      <c r="D2" s="1" t="s">
        <v>48</v>
      </c>
      <c r="G2" s="1"/>
    </row>
    <row r="3" spans="1:7" x14ac:dyDescent="0.2">
      <c r="A3" s="1" t="str">
        <f>IF('2024'!B7="","Other (Input)",'2024'!B7)</f>
        <v>Other (Input)</v>
      </c>
      <c r="D3" s="1"/>
      <c r="G3" s="1"/>
    </row>
    <row r="4" spans="1:7" x14ac:dyDescent="0.2">
      <c r="A4" s="1"/>
      <c r="D4" s="1"/>
    </row>
    <row r="5" spans="1:7" x14ac:dyDescent="0.2">
      <c r="A5"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39BF47DF4CA6409F45A91E5792F9E2" ma:contentTypeVersion="6" ma:contentTypeDescription="Create a new document." ma:contentTypeScope="" ma:versionID="7ea905d6fb46411e9367b9171b5954e1">
  <xsd:schema xmlns:xsd="http://www.w3.org/2001/XMLSchema" xmlns:xs="http://www.w3.org/2001/XMLSchema" xmlns:p="http://schemas.microsoft.com/office/2006/metadata/properties" xmlns:ns2="f811e4f2-b871-4fa5-bfe6-9849d20ac422" targetNamespace="http://schemas.microsoft.com/office/2006/metadata/properties" ma:root="true" ma:fieldsID="6f88b15726a5d71c81c5610cdf2418a0" ns2:_="">
    <xsd:import namespace="f811e4f2-b871-4fa5-bfe6-9849d20ac42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1e4f2-b871-4fa5-bfe6-9849d20ac4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FA0E80-B7F4-46E0-88D5-3321BC820CBB}">
  <ds:schemaRefs>
    <ds:schemaRef ds:uri="http://schemas.microsoft.com/sharepoint/v3/contenttype/forms"/>
  </ds:schemaRefs>
</ds:datastoreItem>
</file>

<file path=customXml/itemProps2.xml><?xml version="1.0" encoding="utf-8"?>
<ds:datastoreItem xmlns:ds="http://schemas.openxmlformats.org/officeDocument/2006/customXml" ds:itemID="{EFCC74C3-6A42-4498-88CD-D3E7E5A8BA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1e4f2-b871-4fa5-bfe6-9849d20ac4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2B307B-62D6-417F-9E94-E4C994D2FC94}">
  <ds:schemaRefs>
    <ds:schemaRef ds:uri="f811e4f2-b871-4fa5-bfe6-9849d20ac422"/>
    <ds:schemaRef ds:uri="http://purl.org/dc/dcmitype/"/>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2024</vt:lpstr>
      <vt:lpstr>Lists</vt:lpstr>
      <vt:lpstr>Annual</vt:lpstr>
      <vt:lpstr>Assignment</vt:lpstr>
      <vt:lpstr>Countries</vt:lpstr>
      <vt:lpstr>Country</vt:lpstr>
      <vt:lpstr>Countrylist</vt:lpstr>
      <vt:lpstr>Family</vt:lpstr>
      <vt:lpstr>January</vt:lpstr>
      <vt:lpstr>June</vt:lpstr>
      <vt:lpstr>March</vt:lpstr>
      <vt:lpstr>'2024'!Print_Area</vt:lpstr>
      <vt:lpstr>'2024'!Print_Titles</vt:lpstr>
      <vt:lpstr>September</vt:lpstr>
      <vt:lpstr>various</vt:lpstr>
    </vt:vector>
  </TitlesOfParts>
  <Manager/>
  <Company>Your Company Name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McLeman</dc:creator>
  <cp:keywords/>
  <dc:description/>
  <cp:lastModifiedBy>Sam Tuttle</cp:lastModifiedBy>
  <cp:revision/>
  <dcterms:created xsi:type="dcterms:W3CDTF">2009-11-26T21:47:57Z</dcterms:created>
  <dcterms:modified xsi:type="dcterms:W3CDTF">2025-01-13T15:41:37Z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0x0101005A39BF47DF4CA6409F45A91E5792F9E2</vt:lpwstr>
  </property>
</Properties>
</file>